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ADF2C5DE-D6DE-440C-B71A-D442FC4DDB82}" xr6:coauthVersionLast="47" xr6:coauthVersionMax="47" xr10:uidLastSave="{00000000-0000-0000-0000-000000000000}"/>
  <bookViews>
    <workbookView xWindow="-120" yWindow="-120" windowWidth="29040" windowHeight="15720" xr2:uid="{DB1E8B88-446B-406B-8287-DF44A6BB831A}"/>
  </bookViews>
  <sheets>
    <sheet name="SK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49" i="1" l="1"/>
  <c r="S49" i="1"/>
  <c r="N49" i="1"/>
  <c r="L49" i="1"/>
  <c r="D49" i="1"/>
  <c r="E48" i="1"/>
  <c r="C48" i="1"/>
  <c r="B48" i="1"/>
  <c r="E47" i="1"/>
  <c r="C47" i="1"/>
  <c r="B47" i="1" s="1"/>
  <c r="E46" i="1"/>
  <c r="C46" i="1"/>
  <c r="B46" i="1"/>
  <c r="E45" i="1"/>
  <c r="C45" i="1"/>
  <c r="B45" i="1" s="1"/>
  <c r="B44" i="1"/>
  <c r="E43" i="1"/>
  <c r="C43" i="1"/>
  <c r="C49" i="1" s="1"/>
  <c r="E42" i="1"/>
  <c r="C42" i="1"/>
  <c r="B42" i="1"/>
  <c r="E41" i="1"/>
  <c r="E49" i="1" s="1"/>
  <c r="C41" i="1"/>
  <c r="B41" i="1" s="1"/>
  <c r="V38" i="1"/>
  <c r="V49" i="1" s="1"/>
  <c r="U38" i="1"/>
  <c r="T38" i="1"/>
  <c r="T49" i="1" s="1"/>
  <c r="S38" i="1"/>
  <c r="Q38" i="1"/>
  <c r="Q49" i="1" s="1"/>
  <c r="P38" i="1"/>
  <c r="P49" i="1" s="1"/>
  <c r="O38" i="1"/>
  <c r="O49" i="1" s="1"/>
  <c r="N38" i="1"/>
  <c r="M38" i="1"/>
  <c r="M49" i="1" s="1"/>
  <c r="L38" i="1"/>
  <c r="K38" i="1"/>
  <c r="K49" i="1" s="1"/>
  <c r="J38" i="1"/>
  <c r="I38" i="1"/>
  <c r="I49" i="1" s="1"/>
  <c r="H38" i="1"/>
  <c r="G38" i="1"/>
  <c r="G49" i="1" s="1"/>
  <c r="C38" i="1"/>
  <c r="C50" i="1" s="1"/>
  <c r="E37" i="1"/>
  <c r="B37" i="1"/>
  <c r="E36" i="1"/>
  <c r="D36" i="1"/>
  <c r="B36" i="1"/>
  <c r="E35" i="1"/>
  <c r="D35" i="1"/>
  <c r="B35" i="1" s="1"/>
  <c r="E34" i="1"/>
  <c r="B34" i="1"/>
  <c r="E33" i="1"/>
  <c r="B33" i="1"/>
  <c r="E32" i="1"/>
  <c r="B32" i="1"/>
  <c r="E31" i="1"/>
  <c r="E30" i="1" s="1"/>
  <c r="D31" i="1"/>
  <c r="B31" i="1"/>
  <c r="B29" i="1"/>
  <c r="E28" i="1"/>
  <c r="B28" i="1"/>
  <c r="E27" i="1"/>
  <c r="D27" i="1"/>
  <c r="B27" i="1" s="1"/>
  <c r="E26" i="1"/>
  <c r="B26" i="1"/>
  <c r="B25" i="1"/>
  <c r="E24" i="1"/>
  <c r="B24" i="1"/>
  <c r="E23" i="1"/>
  <c r="D23" i="1"/>
  <c r="B23" i="1" s="1"/>
  <c r="B22" i="1"/>
  <c r="B21" i="1"/>
  <c r="B20" i="1"/>
  <c r="E19" i="1"/>
  <c r="B19" i="1"/>
  <c r="E17" i="1"/>
  <c r="B17" i="1"/>
  <c r="E16" i="1"/>
  <c r="B16" i="1"/>
  <c r="E15" i="1"/>
  <c r="B15" i="1"/>
  <c r="E14" i="1"/>
  <c r="C14" i="1"/>
  <c r="B14" i="1" s="1"/>
  <c r="E13" i="1"/>
  <c r="D13" i="1"/>
  <c r="B13" i="1"/>
  <c r="E12" i="1"/>
  <c r="B12" i="1"/>
  <c r="E11" i="1"/>
  <c r="D11" i="1"/>
  <c r="D38" i="1" s="1"/>
  <c r="D50" i="1" s="1"/>
  <c r="E10" i="1"/>
  <c r="E8" i="1" s="1"/>
  <c r="B10" i="1"/>
  <c r="B9" i="1"/>
  <c r="B43" i="1" l="1"/>
  <c r="B49" i="1" s="1"/>
  <c r="B11" i="1"/>
  <c r="B38" i="1" s="1"/>
  <c r="B50" i="1" s="1"/>
  <c r="D52" i="1" l="1"/>
  <c r="C52" i="1"/>
  <c r="B52" i="1" s="1"/>
</calcChain>
</file>

<file path=xl/sharedStrings.xml><?xml version="1.0" encoding="utf-8"?>
<sst xmlns="http://schemas.openxmlformats.org/spreadsheetml/2006/main" count="107" uniqueCount="61">
  <si>
    <t>SKG - https://econ.unideb.hu/node/237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</si>
  <si>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</si>
  <si>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</si>
  <si>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</si>
  <si>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</si>
  <si>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</si>
  <si>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</si>
  <si>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</si>
  <si>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</si>
  <si>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</si>
  <si>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</si>
  <si>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</si>
  <si>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</si>
  <si>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</si>
  <si>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</si>
  <si>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Gazdaságtudományi és társadalomtudományi ismeretek</t>
  </si>
  <si>
    <t>Sportgazdaságtan I.</t>
  </si>
  <si>
    <t>G</t>
  </si>
  <si>
    <t>Sportszervezetek controllingja és pénzügyi elemzése</t>
  </si>
  <si>
    <t>A társadalom és a sport</t>
  </si>
  <si>
    <t>Sportgazdaságtan II.</t>
  </si>
  <si>
    <t>Gazdasági jog</t>
  </si>
  <si>
    <t>K</t>
  </si>
  <si>
    <t>Kutatásmódszertan</t>
  </si>
  <si>
    <t>Projektmenedzsment</t>
  </si>
  <si>
    <t>Üzleti tervezés</t>
  </si>
  <si>
    <t>Statisztika és ökonometria</t>
  </si>
  <si>
    <t>Sportközgazdász szakmai ismeretek</t>
  </si>
  <si>
    <t>A sportfinanszírozás makro- és mikrogazdasági vonatkozásai</t>
  </si>
  <si>
    <t>A sportszervezetek számvitele</t>
  </si>
  <si>
    <t>A sportszervezetek pénzügyei és adózása</t>
  </si>
  <si>
    <t>Nemzetközi és kereskedelmi sportjog</t>
  </si>
  <si>
    <t>Egyéni és csapatsportágak gazdaságtana</t>
  </si>
  <si>
    <t>Sportmarketing</t>
  </si>
  <si>
    <t>Nemzetközi szervezetek, licencia eljárások</t>
  </si>
  <si>
    <t>A világesemények szerepe a sportgazdaságban, olimpizmus</t>
  </si>
  <si>
    <t>Biztosítások a sportban</t>
  </si>
  <si>
    <t>Sportszervezetek vezetése és szervezeti felépítése</t>
  </si>
  <si>
    <t>Sportvezetői döntések</t>
  </si>
  <si>
    <t>Az intézmény által javasolt specializáció</t>
  </si>
  <si>
    <t>Élsportolók életpálya modelljei</t>
  </si>
  <si>
    <t>Infrastruktúra és sportvállalkozás</t>
  </si>
  <si>
    <t>Teljesítménymérés és -menedzsment</t>
  </si>
  <si>
    <t>Sport és turizmus</t>
  </si>
  <si>
    <t>Sikerlélektan</t>
  </si>
  <si>
    <t>A szabadidősport társadalmi, gazdasági kérdései</t>
  </si>
  <si>
    <t>Sport és média</t>
  </si>
  <si>
    <t>Összesen</t>
  </si>
  <si>
    <t>Kritériumfeltételek***</t>
  </si>
  <si>
    <t>szabadon választható 1.</t>
  </si>
  <si>
    <t>szabadon választható 2.</t>
  </si>
  <si>
    <t>szabadon választható 3.</t>
  </si>
  <si>
    <t>Szaknyelv</t>
  </si>
  <si>
    <t>Diplomadolgozat 1</t>
  </si>
  <si>
    <t>Diplomadolgozat 2</t>
  </si>
  <si>
    <t>Diplomadolgozat 3</t>
  </si>
  <si>
    <t>Szakmai gyakorlat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</si>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</sst>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trike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/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</cellXfs>
  <cellStyles count="2">
    <cellStyle name="Normál" xfId="0" builtinId="0"/>
    <cellStyle name="Normál 3" xfId="1" xr:uid="{2EE0C932-D737-4EFC-A680-B195F2574A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EF4DF-5F32-4D9E-A345-E54B88D57676}">
  <sheetPr>
    <tabColor rgb="FFFFFF00"/>
    <pageSetUpPr fitToPage="1"/>
  </sheetPr>
  <dimension ref="A1:V57"/>
  <sheetViews>
    <sheetView tabSelected="1" zoomScale="90" zoomScaleNormal="90" workbookViewId="0"/>
  </sheetViews>
  <sheetFormatPr defaultColWidth="9.140625" defaultRowHeight="12.75" x14ac:dyDescent="0.2"/>
  <cols>
    <col min="1" max="1" width="43.28515625" style="2" customWidth="1"/>
    <col min="2" max="2" width="6.7109375" style="2" customWidth="1"/>
    <col min="3" max="3" width="6.28515625" style="2" customWidth="1"/>
    <col min="4" max="4" width="6.7109375" style="2" customWidth="1"/>
    <col min="5" max="5" width="6.28515625" style="2" customWidth="1"/>
    <col min="6" max="6" width="19" style="2" customWidth="1"/>
    <col min="7" max="7" width="3.7109375" style="2" customWidth="1"/>
    <col min="8" max="8" width="3.85546875" style="2" customWidth="1"/>
    <col min="9" max="9" width="3.28515625" style="2" customWidth="1"/>
    <col min="10" max="10" width="6.28515625" style="2" customWidth="1"/>
    <col min="11" max="12" width="3.85546875" style="2" customWidth="1"/>
    <col min="13" max="13" width="4.140625" style="2" customWidth="1"/>
    <col min="14" max="14" width="7.5703125" style="2" customWidth="1"/>
    <col min="15" max="16" width="3.85546875" style="2" customWidth="1"/>
    <col min="17" max="17" width="4" style="2" customWidth="1"/>
    <col min="18" max="18" width="7.85546875" style="2" customWidth="1"/>
    <col min="19" max="20" width="3.85546875" style="2" customWidth="1"/>
    <col min="21" max="21" width="4.140625" style="2" customWidth="1"/>
    <col min="22" max="22" width="7" style="2" customWidth="1"/>
    <col min="23" max="16384" width="9.140625" style="2"/>
  </cols>
  <sheetData>
    <row r="1" spans="1:2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 x14ac:dyDescent="0.2">
      <c r="A2" s="3" t="s">
        <v>1</v>
      </c>
      <c r="B2" s="3" t="s">
        <v>2</v>
      </c>
      <c r="C2" s="3"/>
      <c r="D2" s="3"/>
      <c r="E2" s="3"/>
      <c r="F2" s="3" t="s">
        <v>3</v>
      </c>
      <c r="G2" s="4" t="s">
        <v>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2.75" customHeight="1" x14ac:dyDescent="0.2">
      <c r="A4" s="3"/>
      <c r="B4" s="5" t="s">
        <v>5</v>
      </c>
      <c r="C4" s="5" t="s">
        <v>6</v>
      </c>
      <c r="D4" s="5" t="s">
        <v>7</v>
      </c>
      <c r="E4" s="6" t="s">
        <v>8</v>
      </c>
      <c r="F4" s="3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</row>
    <row r="5" spans="1:22" ht="15.75" x14ac:dyDescent="0.2">
      <c r="A5" s="3"/>
      <c r="B5" s="5"/>
      <c r="C5" s="5"/>
      <c r="D5" s="5"/>
      <c r="E5" s="6"/>
      <c r="F5" s="3"/>
      <c r="G5" s="3">
        <v>1</v>
      </c>
      <c r="H5" s="3"/>
      <c r="I5" s="3"/>
      <c r="J5" s="3"/>
      <c r="K5" s="3">
        <v>2</v>
      </c>
      <c r="L5" s="3"/>
      <c r="M5" s="3"/>
      <c r="N5" s="3"/>
      <c r="O5" s="3">
        <v>3</v>
      </c>
      <c r="P5" s="3"/>
      <c r="Q5" s="3"/>
      <c r="R5" s="3"/>
      <c r="S5" s="3">
        <v>4</v>
      </c>
      <c r="T5" s="3"/>
      <c r="U5" s="3"/>
      <c r="V5" s="3"/>
    </row>
    <row r="6" spans="1:22" ht="15.75" x14ac:dyDescent="0.2">
      <c r="A6" s="3"/>
      <c r="B6" s="5"/>
      <c r="C6" s="5"/>
      <c r="D6" s="5"/>
      <c r="E6" s="6"/>
      <c r="F6" s="3"/>
      <c r="G6" s="3">
        <v>15</v>
      </c>
      <c r="H6" s="3"/>
      <c r="I6" s="3"/>
      <c r="J6" s="3"/>
      <c r="K6" s="3">
        <v>15</v>
      </c>
      <c r="L6" s="3"/>
      <c r="M6" s="3"/>
      <c r="N6" s="3"/>
      <c r="O6" s="3">
        <v>15</v>
      </c>
      <c r="P6" s="3"/>
      <c r="Q6" s="3"/>
      <c r="R6" s="3"/>
      <c r="S6" s="3">
        <v>15</v>
      </c>
      <c r="T6" s="3"/>
      <c r="U6" s="3"/>
      <c r="V6" s="3"/>
    </row>
    <row r="7" spans="1:22" ht="36" customHeight="1" x14ac:dyDescent="0.2">
      <c r="A7" s="3"/>
      <c r="B7" s="5"/>
      <c r="C7" s="5"/>
      <c r="D7" s="5"/>
      <c r="E7" s="6"/>
      <c r="F7" s="3"/>
      <c r="G7" s="7" t="s">
        <v>11</v>
      </c>
      <c r="H7" s="7" t="s">
        <v>12</v>
      </c>
      <c r="I7" s="7" t="s">
        <v>13</v>
      </c>
      <c r="J7" s="7" t="s">
        <v>14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11</v>
      </c>
      <c r="P7" s="7" t="s">
        <v>12</v>
      </c>
      <c r="Q7" s="7" t="s">
        <v>13</v>
      </c>
      <c r="R7" s="7" t="s">
        <v>14</v>
      </c>
      <c r="S7" s="7" t="s">
        <v>11</v>
      </c>
      <c r="T7" s="7" t="s">
        <v>12</v>
      </c>
      <c r="U7" s="7" t="s">
        <v>13</v>
      </c>
      <c r="V7" s="7" t="s">
        <v>14</v>
      </c>
    </row>
    <row r="8" spans="1:22" ht="15.75" x14ac:dyDescent="0.25">
      <c r="A8" s="8" t="s">
        <v>15</v>
      </c>
      <c r="B8" s="8"/>
      <c r="C8" s="8"/>
      <c r="D8" s="8"/>
      <c r="E8" s="9">
        <f>SUM(E9:E17)</f>
        <v>33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5.75" x14ac:dyDescent="0.25">
      <c r="A9" s="11" t="s">
        <v>16</v>
      </c>
      <c r="B9" s="7">
        <f>C9+D9</f>
        <v>56</v>
      </c>
      <c r="C9" s="7">
        <v>28</v>
      </c>
      <c r="D9" s="7">
        <v>28</v>
      </c>
      <c r="E9" s="12">
        <v>4</v>
      </c>
      <c r="F9" s="7"/>
      <c r="G9" s="7">
        <v>2</v>
      </c>
      <c r="H9" s="7">
        <v>2</v>
      </c>
      <c r="I9" s="7" t="s">
        <v>17</v>
      </c>
      <c r="J9" s="12">
        <v>4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x14ac:dyDescent="0.25">
      <c r="A10" s="13" t="s">
        <v>18</v>
      </c>
      <c r="B10" s="7">
        <f>C10+D10</f>
        <v>56</v>
      </c>
      <c r="C10" s="7">
        <v>28</v>
      </c>
      <c r="D10" s="7">
        <v>28</v>
      </c>
      <c r="E10" s="14">
        <f>+J10+N10+R10+V10</f>
        <v>4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>
        <v>2</v>
      </c>
      <c r="T10" s="7">
        <v>2</v>
      </c>
      <c r="U10" s="7" t="s">
        <v>17</v>
      </c>
      <c r="V10" s="7">
        <v>4</v>
      </c>
    </row>
    <row r="11" spans="1:22" ht="15.75" x14ac:dyDescent="0.25">
      <c r="A11" s="11" t="s">
        <v>19</v>
      </c>
      <c r="B11" s="7">
        <f>SUM(C11:D11)</f>
        <v>28</v>
      </c>
      <c r="C11" s="7">
        <v>28</v>
      </c>
      <c r="D11" s="7">
        <f t="shared" ref="C11:D14" si="0">(H11+L11+P11+T11)*15</f>
        <v>0</v>
      </c>
      <c r="E11" s="14">
        <f t="shared" ref="E11:E17" si="1">+J11+N11+R11+V11</f>
        <v>3</v>
      </c>
      <c r="F11" s="13"/>
      <c r="G11" s="7">
        <v>2</v>
      </c>
      <c r="H11" s="7">
        <v>0</v>
      </c>
      <c r="I11" s="7" t="s">
        <v>17</v>
      </c>
      <c r="J11" s="7">
        <v>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5.75" x14ac:dyDescent="0.25">
      <c r="A12" s="11" t="s">
        <v>20</v>
      </c>
      <c r="B12" s="7">
        <f>C12+D12</f>
        <v>56</v>
      </c>
      <c r="C12" s="7">
        <v>28</v>
      </c>
      <c r="D12" s="7">
        <v>28</v>
      </c>
      <c r="E12" s="14">
        <f t="shared" si="1"/>
        <v>4</v>
      </c>
      <c r="F12" s="12"/>
      <c r="G12" s="7"/>
      <c r="H12" s="7"/>
      <c r="I12" s="7"/>
      <c r="J12" s="7"/>
      <c r="K12" s="7">
        <v>2</v>
      </c>
      <c r="L12" s="7">
        <v>2</v>
      </c>
      <c r="M12" s="7" t="s">
        <v>17</v>
      </c>
      <c r="N12" s="7">
        <v>4</v>
      </c>
      <c r="O12" s="7"/>
      <c r="P12" s="7"/>
      <c r="Q12" s="7"/>
      <c r="R12" s="7"/>
      <c r="S12" s="7"/>
      <c r="T12" s="7"/>
      <c r="U12" s="7"/>
      <c r="V12" s="7"/>
    </row>
    <row r="13" spans="1:22" ht="15.75" x14ac:dyDescent="0.25">
      <c r="A13" s="13" t="s">
        <v>21</v>
      </c>
      <c r="B13" s="7">
        <f>SUM(C13:D13)</f>
        <v>28</v>
      </c>
      <c r="C13" s="7">
        <v>28</v>
      </c>
      <c r="D13" s="7">
        <f t="shared" si="0"/>
        <v>0</v>
      </c>
      <c r="E13" s="14">
        <f t="shared" si="1"/>
        <v>3</v>
      </c>
      <c r="F13" s="13"/>
      <c r="G13" s="7">
        <v>2</v>
      </c>
      <c r="H13" s="7">
        <v>0</v>
      </c>
      <c r="I13" s="7" t="s">
        <v>22</v>
      </c>
      <c r="J13" s="7">
        <v>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5.75" x14ac:dyDescent="0.25">
      <c r="A14" s="13" t="s">
        <v>23</v>
      </c>
      <c r="B14" s="7">
        <f>SUM(C14:D14)</f>
        <v>28</v>
      </c>
      <c r="C14" s="7">
        <f t="shared" si="0"/>
        <v>0</v>
      </c>
      <c r="D14" s="7">
        <v>28</v>
      </c>
      <c r="E14" s="14">
        <f t="shared" si="1"/>
        <v>3</v>
      </c>
      <c r="F14" s="13"/>
      <c r="G14" s="7"/>
      <c r="H14" s="7"/>
      <c r="I14" s="7"/>
      <c r="J14" s="7"/>
      <c r="K14" s="7">
        <v>0</v>
      </c>
      <c r="L14" s="7">
        <v>2</v>
      </c>
      <c r="M14" s="7" t="s">
        <v>17</v>
      </c>
      <c r="N14" s="7">
        <v>3</v>
      </c>
      <c r="O14" s="7"/>
      <c r="P14" s="7"/>
      <c r="Q14" s="7"/>
      <c r="R14" s="7"/>
      <c r="S14" s="7"/>
      <c r="T14" s="7"/>
      <c r="U14" s="7"/>
      <c r="V14" s="7"/>
    </row>
    <row r="15" spans="1:22" ht="15.75" x14ac:dyDescent="0.25">
      <c r="A15" s="11" t="s">
        <v>24</v>
      </c>
      <c r="B15" s="7">
        <f>SUM(C15:D15)</f>
        <v>42</v>
      </c>
      <c r="C15" s="7">
        <v>14</v>
      </c>
      <c r="D15" s="7">
        <v>28</v>
      </c>
      <c r="E15" s="14">
        <f t="shared" si="1"/>
        <v>4</v>
      </c>
      <c r="F15" s="13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>
        <v>1</v>
      </c>
      <c r="T15" s="7">
        <v>2</v>
      </c>
      <c r="U15" s="7" t="s">
        <v>17</v>
      </c>
      <c r="V15" s="7">
        <v>4</v>
      </c>
    </row>
    <row r="16" spans="1:22" ht="15.75" x14ac:dyDescent="0.25">
      <c r="A16" s="11" t="s">
        <v>25</v>
      </c>
      <c r="B16" s="7">
        <f>C16+D16</f>
        <v>56</v>
      </c>
      <c r="C16" s="7">
        <v>28</v>
      </c>
      <c r="D16" s="7">
        <v>28</v>
      </c>
      <c r="E16" s="14">
        <f t="shared" si="1"/>
        <v>4</v>
      </c>
      <c r="F16" s="7"/>
      <c r="G16" s="7"/>
      <c r="H16" s="7"/>
      <c r="I16" s="7"/>
      <c r="J16" s="7"/>
      <c r="K16" s="7"/>
      <c r="L16" s="7"/>
      <c r="M16" s="7"/>
      <c r="N16" s="7"/>
      <c r="O16" s="7">
        <v>2</v>
      </c>
      <c r="P16" s="7">
        <v>2</v>
      </c>
      <c r="Q16" s="7" t="s">
        <v>17</v>
      </c>
      <c r="R16" s="7">
        <v>4</v>
      </c>
      <c r="S16" s="7"/>
      <c r="T16" s="7"/>
      <c r="U16" s="7"/>
      <c r="V16" s="7"/>
    </row>
    <row r="17" spans="1:22" ht="15.75" x14ac:dyDescent="0.25">
      <c r="A17" s="11" t="s">
        <v>26</v>
      </c>
      <c r="B17" s="7">
        <f>C17+D17</f>
        <v>42</v>
      </c>
      <c r="C17" s="7">
        <v>28</v>
      </c>
      <c r="D17" s="7">
        <v>14</v>
      </c>
      <c r="E17" s="14">
        <f t="shared" si="1"/>
        <v>4</v>
      </c>
      <c r="F17" s="7"/>
      <c r="G17" s="7">
        <v>2</v>
      </c>
      <c r="H17" s="7">
        <v>1</v>
      </c>
      <c r="I17" s="7" t="s">
        <v>22</v>
      </c>
      <c r="J17" s="7">
        <v>4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5.75" x14ac:dyDescent="0.25">
      <c r="A18" s="8" t="s">
        <v>27</v>
      </c>
      <c r="B18" s="8"/>
      <c r="C18" s="8"/>
      <c r="D18" s="8"/>
      <c r="E18" s="14">
        <v>40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5.75" x14ac:dyDescent="0.25">
      <c r="A19" s="11" t="s">
        <v>28</v>
      </c>
      <c r="B19" s="7">
        <f>C19+D19</f>
        <v>56</v>
      </c>
      <c r="C19" s="7">
        <v>28</v>
      </c>
      <c r="D19" s="7">
        <v>28</v>
      </c>
      <c r="E19" s="14">
        <f t="shared" ref="E19:E28" si="2">+J19+N19+R19+V19</f>
        <v>4</v>
      </c>
      <c r="F19" s="7"/>
      <c r="G19" s="7"/>
      <c r="H19" s="7"/>
      <c r="I19" s="7"/>
      <c r="J19" s="7"/>
      <c r="K19" s="7">
        <v>2</v>
      </c>
      <c r="L19" s="7">
        <v>2</v>
      </c>
      <c r="M19" s="7" t="s">
        <v>22</v>
      </c>
      <c r="N19" s="7">
        <v>4</v>
      </c>
      <c r="O19" s="7"/>
      <c r="P19" s="7"/>
      <c r="Q19" s="7"/>
      <c r="R19" s="7"/>
      <c r="S19" s="7"/>
      <c r="T19" s="7"/>
      <c r="U19" s="7"/>
      <c r="V19" s="7"/>
    </row>
    <row r="20" spans="1:22" ht="15.75" x14ac:dyDescent="0.25">
      <c r="A20" s="13" t="s">
        <v>29</v>
      </c>
      <c r="B20" s="7">
        <f>C20+D20</f>
        <v>56</v>
      </c>
      <c r="C20" s="7">
        <v>28</v>
      </c>
      <c r="D20" s="7">
        <v>28</v>
      </c>
      <c r="E20" s="7">
        <v>4</v>
      </c>
      <c r="F20" s="7"/>
      <c r="G20" s="7"/>
      <c r="H20" s="7"/>
      <c r="I20" s="7"/>
      <c r="J20" s="7"/>
      <c r="K20" s="7">
        <v>2</v>
      </c>
      <c r="L20" s="7">
        <v>2</v>
      </c>
      <c r="M20" s="7" t="s">
        <v>22</v>
      </c>
      <c r="N20" s="7">
        <v>4</v>
      </c>
      <c r="O20" s="15"/>
      <c r="P20" s="15"/>
      <c r="Q20" s="15"/>
      <c r="R20" s="15"/>
      <c r="S20" s="7"/>
      <c r="T20" s="7"/>
      <c r="U20" s="7"/>
      <c r="V20" s="7"/>
    </row>
    <row r="21" spans="1:22" ht="12.75" customHeight="1" x14ac:dyDescent="0.25">
      <c r="A21" s="13" t="s">
        <v>30</v>
      </c>
      <c r="B21" s="7">
        <f>C21+D21</f>
        <v>56</v>
      </c>
      <c r="C21" s="7">
        <v>28</v>
      </c>
      <c r="D21" s="7">
        <v>28</v>
      </c>
      <c r="E21" s="14">
        <v>4</v>
      </c>
      <c r="F21" s="7"/>
      <c r="G21" s="7">
        <v>2</v>
      </c>
      <c r="H21" s="7">
        <v>2</v>
      </c>
      <c r="I21" s="7" t="s">
        <v>17</v>
      </c>
      <c r="J21" s="7">
        <v>4</v>
      </c>
      <c r="K21" s="7"/>
      <c r="L21" s="7"/>
      <c r="M21" s="7"/>
      <c r="N21" s="7"/>
      <c r="O21" s="15"/>
      <c r="P21" s="15"/>
      <c r="Q21" s="15"/>
      <c r="R21" s="15"/>
      <c r="S21" s="7"/>
      <c r="T21" s="7"/>
      <c r="U21" s="7"/>
      <c r="V21" s="7"/>
    </row>
    <row r="22" spans="1:22" ht="15.75" x14ac:dyDescent="0.25">
      <c r="A22" s="13" t="s">
        <v>31</v>
      </c>
      <c r="B22" s="7">
        <f>SUM(C22:D22)</f>
        <v>56</v>
      </c>
      <c r="C22" s="7">
        <v>42</v>
      </c>
      <c r="D22" s="7">
        <v>14</v>
      </c>
      <c r="E22" s="14">
        <v>4</v>
      </c>
      <c r="F22" s="16"/>
      <c r="K22" s="7">
        <v>3</v>
      </c>
      <c r="L22" s="7">
        <v>1</v>
      </c>
      <c r="M22" s="7" t="s">
        <v>22</v>
      </c>
      <c r="N22" s="7">
        <v>4</v>
      </c>
      <c r="O22" s="7"/>
      <c r="P22" s="7"/>
      <c r="Q22" s="7"/>
      <c r="R22" s="7"/>
      <c r="S22" s="7"/>
      <c r="T22" s="7"/>
      <c r="U22" s="7"/>
      <c r="V22" s="7"/>
    </row>
    <row r="23" spans="1:22" ht="15.75" x14ac:dyDescent="0.25">
      <c r="A23" s="13" t="s">
        <v>32</v>
      </c>
      <c r="B23" s="7">
        <f>SUM(C23:D23)</f>
        <v>28</v>
      </c>
      <c r="C23" s="7">
        <v>28</v>
      </c>
      <c r="D23" s="7">
        <f t="shared" ref="D23" si="3">(H23+L23+P23+T23)*15</f>
        <v>0</v>
      </c>
      <c r="E23" s="14">
        <f t="shared" si="2"/>
        <v>3</v>
      </c>
      <c r="F23" s="16"/>
      <c r="G23" s="7">
        <v>2</v>
      </c>
      <c r="H23" s="7">
        <v>0</v>
      </c>
      <c r="I23" s="7" t="s">
        <v>22</v>
      </c>
      <c r="J23" s="7">
        <v>3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5.75" x14ac:dyDescent="0.25">
      <c r="A24" s="13" t="s">
        <v>33</v>
      </c>
      <c r="B24" s="7">
        <f>SUM(C24:D24)</f>
        <v>42</v>
      </c>
      <c r="C24" s="7">
        <v>28</v>
      </c>
      <c r="D24" s="7">
        <v>14</v>
      </c>
      <c r="E24" s="14">
        <f t="shared" si="2"/>
        <v>3</v>
      </c>
      <c r="F24" s="16"/>
      <c r="G24" s="7"/>
      <c r="H24" s="7"/>
      <c r="I24" s="7"/>
      <c r="J24" s="7"/>
      <c r="K24" s="7"/>
      <c r="L24" s="7"/>
      <c r="M24" s="7"/>
      <c r="N24" s="7"/>
      <c r="O24" s="7">
        <v>2</v>
      </c>
      <c r="P24" s="7">
        <v>1</v>
      </c>
      <c r="Q24" s="7" t="s">
        <v>17</v>
      </c>
      <c r="R24" s="7">
        <v>3</v>
      </c>
      <c r="S24" s="7"/>
      <c r="T24" s="7"/>
      <c r="U24" s="7"/>
      <c r="V24" s="7"/>
    </row>
    <row r="25" spans="1:22" ht="15.75" x14ac:dyDescent="0.25">
      <c r="A25" s="13" t="s">
        <v>34</v>
      </c>
      <c r="B25" s="7">
        <f>SUM(C25:D25)</f>
        <v>42</v>
      </c>
      <c r="C25" s="7">
        <v>28</v>
      </c>
      <c r="D25" s="7">
        <v>14</v>
      </c>
      <c r="E25" s="14">
        <v>4</v>
      </c>
      <c r="F25" s="13"/>
      <c r="G25" s="7"/>
      <c r="H25" s="7"/>
      <c r="I25" s="7"/>
      <c r="J25" s="7"/>
      <c r="O25" s="7">
        <v>2</v>
      </c>
      <c r="P25" s="7">
        <v>1</v>
      </c>
      <c r="Q25" s="7" t="s">
        <v>22</v>
      </c>
      <c r="R25" s="7">
        <v>4</v>
      </c>
      <c r="S25" s="7"/>
      <c r="T25" s="7"/>
      <c r="U25" s="7"/>
      <c r="V25" s="7"/>
    </row>
    <row r="26" spans="1:22" ht="31.5" x14ac:dyDescent="0.25">
      <c r="A26" s="13" t="s">
        <v>35</v>
      </c>
      <c r="B26" s="7">
        <f>SUM(C26:D26)</f>
        <v>42</v>
      </c>
      <c r="C26" s="7">
        <v>14</v>
      </c>
      <c r="D26" s="7">
        <v>28</v>
      </c>
      <c r="E26" s="14">
        <f t="shared" si="2"/>
        <v>4</v>
      </c>
      <c r="F26" s="16"/>
      <c r="G26" s="7"/>
      <c r="H26" s="7"/>
      <c r="I26" s="7"/>
      <c r="J26" s="7"/>
      <c r="K26" s="7"/>
      <c r="L26" s="7"/>
      <c r="M26" s="7"/>
      <c r="N26" s="7"/>
      <c r="O26" s="7">
        <v>1</v>
      </c>
      <c r="P26" s="7">
        <v>2</v>
      </c>
      <c r="Q26" s="7" t="s">
        <v>22</v>
      </c>
      <c r="R26" s="7">
        <v>4</v>
      </c>
      <c r="S26" s="7"/>
      <c r="T26" s="7"/>
      <c r="U26" s="7"/>
      <c r="V26" s="7"/>
    </row>
    <row r="27" spans="1:22" ht="12.75" customHeight="1" x14ac:dyDescent="0.25">
      <c r="A27" s="13" t="s">
        <v>36</v>
      </c>
      <c r="B27" s="7">
        <f>C27+D27</f>
        <v>28</v>
      </c>
      <c r="C27" s="7">
        <v>28</v>
      </c>
      <c r="D27" s="7">
        <f t="shared" ref="D27" si="4">(H27+L27+P27+T27)*15</f>
        <v>0</v>
      </c>
      <c r="E27" s="14">
        <f t="shared" si="2"/>
        <v>3</v>
      </c>
      <c r="F27" s="7"/>
      <c r="G27" s="7"/>
      <c r="H27" s="7"/>
      <c r="I27" s="7"/>
      <c r="J27" s="7"/>
      <c r="K27" s="7"/>
      <c r="L27" s="7"/>
      <c r="M27" s="7"/>
      <c r="N27" s="7"/>
      <c r="S27" s="7">
        <v>2</v>
      </c>
      <c r="T27" s="7">
        <v>0</v>
      </c>
      <c r="U27" s="7" t="s">
        <v>22</v>
      </c>
      <c r="V27" s="7">
        <v>3</v>
      </c>
    </row>
    <row r="28" spans="1:22" ht="31.5" x14ac:dyDescent="0.25">
      <c r="A28" s="13" t="s">
        <v>37</v>
      </c>
      <c r="B28" s="7">
        <f>SUM(C28:D28)</f>
        <v>42</v>
      </c>
      <c r="C28" s="7">
        <v>28</v>
      </c>
      <c r="D28" s="7">
        <v>14</v>
      </c>
      <c r="E28" s="14">
        <f t="shared" si="2"/>
        <v>4</v>
      </c>
      <c r="F28" s="13"/>
      <c r="K28" s="7"/>
      <c r="L28" s="7"/>
      <c r="M28" s="7"/>
      <c r="N28" s="7"/>
      <c r="O28" s="7">
        <v>2</v>
      </c>
      <c r="P28" s="7">
        <v>1</v>
      </c>
      <c r="Q28" s="7" t="s">
        <v>22</v>
      </c>
      <c r="R28" s="7">
        <v>4</v>
      </c>
      <c r="S28" s="7"/>
      <c r="T28" s="7"/>
      <c r="U28" s="7"/>
      <c r="V28" s="7"/>
    </row>
    <row r="29" spans="1:22" ht="15.75" x14ac:dyDescent="0.25">
      <c r="A29" s="13" t="s">
        <v>38</v>
      </c>
      <c r="B29" s="7">
        <f>SUM(C29:D29)</f>
        <v>56</v>
      </c>
      <c r="C29" s="7">
        <v>28</v>
      </c>
      <c r="D29" s="7">
        <v>28</v>
      </c>
      <c r="E29" s="12">
        <v>4</v>
      </c>
      <c r="F29" s="13"/>
      <c r="G29" s="7"/>
      <c r="H29" s="7"/>
      <c r="I29" s="7"/>
      <c r="J29" s="7"/>
      <c r="K29" s="7"/>
      <c r="L29" s="7"/>
      <c r="M29" s="7"/>
      <c r="N29" s="7"/>
      <c r="O29" s="7">
        <v>2</v>
      </c>
      <c r="P29" s="7">
        <v>2</v>
      </c>
      <c r="Q29" s="7" t="s">
        <v>22</v>
      </c>
      <c r="R29" s="12">
        <v>4</v>
      </c>
      <c r="S29" s="7"/>
      <c r="T29" s="7"/>
      <c r="U29" s="7"/>
      <c r="V29" s="7"/>
    </row>
    <row r="30" spans="1:22" ht="15.75" x14ac:dyDescent="0.25">
      <c r="A30" s="8" t="s">
        <v>39</v>
      </c>
      <c r="B30" s="8"/>
      <c r="C30" s="8"/>
      <c r="D30" s="8"/>
      <c r="E30" s="14">
        <f>SUM(E31:E37)</f>
        <v>24</v>
      </c>
      <c r="F30" s="13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15.75" x14ac:dyDescent="0.25">
      <c r="A31" s="13" t="s">
        <v>40</v>
      </c>
      <c r="B31" s="7">
        <f t="shared" ref="B31:B37" si="5">SUM(C31:D31)</f>
        <v>28</v>
      </c>
      <c r="C31" s="7">
        <v>28</v>
      </c>
      <c r="D31" s="7">
        <f t="shared" ref="D31" si="6">(H31+L31+P31+T31)*15</f>
        <v>0</v>
      </c>
      <c r="E31" s="14">
        <f t="shared" ref="E31:E37" si="7">+J31+N31+R31+V31</f>
        <v>3</v>
      </c>
      <c r="F31" s="13"/>
      <c r="G31" s="7"/>
      <c r="H31" s="7"/>
      <c r="I31" s="7"/>
      <c r="J31" s="7"/>
      <c r="K31" s="7">
        <v>2</v>
      </c>
      <c r="L31" s="7">
        <v>0</v>
      </c>
      <c r="M31" s="7" t="s">
        <v>22</v>
      </c>
      <c r="N31" s="7">
        <v>3</v>
      </c>
      <c r="O31" s="7"/>
      <c r="P31" s="7"/>
      <c r="Q31" s="7"/>
      <c r="R31" s="7"/>
      <c r="S31" s="7"/>
      <c r="T31" s="7"/>
      <c r="U31" s="7"/>
      <c r="V31" s="7"/>
    </row>
    <row r="32" spans="1:22" ht="15.75" x14ac:dyDescent="0.25">
      <c r="A32" s="13" t="s">
        <v>41</v>
      </c>
      <c r="B32" s="7">
        <f t="shared" si="5"/>
        <v>56</v>
      </c>
      <c r="C32" s="7">
        <v>28</v>
      </c>
      <c r="D32" s="7">
        <v>28</v>
      </c>
      <c r="E32" s="14">
        <f t="shared" si="7"/>
        <v>4</v>
      </c>
      <c r="F32" s="13"/>
      <c r="G32" s="7"/>
      <c r="H32" s="7"/>
      <c r="I32" s="7"/>
      <c r="J32" s="7"/>
      <c r="K32" s="7"/>
      <c r="L32" s="7"/>
      <c r="M32" s="7"/>
      <c r="N32" s="7"/>
      <c r="S32" s="7">
        <v>2</v>
      </c>
      <c r="T32" s="7">
        <v>2</v>
      </c>
      <c r="U32" s="7" t="s">
        <v>22</v>
      </c>
      <c r="V32" s="7">
        <v>4</v>
      </c>
    </row>
    <row r="33" spans="1:22" ht="15.75" x14ac:dyDescent="0.25">
      <c r="A33" s="13" t="s">
        <v>42</v>
      </c>
      <c r="B33" s="7">
        <f t="shared" si="5"/>
        <v>42</v>
      </c>
      <c r="C33" s="7">
        <v>28</v>
      </c>
      <c r="D33" s="7">
        <v>14</v>
      </c>
      <c r="E33" s="14">
        <f t="shared" si="7"/>
        <v>4</v>
      </c>
      <c r="F33" s="13"/>
      <c r="G33" s="7"/>
      <c r="H33" s="7"/>
      <c r="I33" s="7"/>
      <c r="J33" s="7"/>
      <c r="K33" s="7">
        <v>2</v>
      </c>
      <c r="L33" s="7">
        <v>1</v>
      </c>
      <c r="M33" s="7" t="s">
        <v>22</v>
      </c>
      <c r="N33" s="7">
        <v>4</v>
      </c>
      <c r="O33" s="7"/>
      <c r="P33" s="7"/>
      <c r="Q33" s="7"/>
      <c r="R33" s="7"/>
    </row>
    <row r="34" spans="1:22" ht="15.75" x14ac:dyDescent="0.25">
      <c r="A34" s="13" t="s">
        <v>43</v>
      </c>
      <c r="B34" s="7">
        <f t="shared" si="5"/>
        <v>42</v>
      </c>
      <c r="C34" s="7">
        <v>28</v>
      </c>
      <c r="D34" s="7">
        <v>14</v>
      </c>
      <c r="E34" s="14">
        <f t="shared" si="7"/>
        <v>4</v>
      </c>
      <c r="F34" s="13"/>
      <c r="G34" s="7"/>
      <c r="H34" s="7"/>
      <c r="I34" s="7"/>
      <c r="J34" s="7"/>
      <c r="O34" s="7"/>
      <c r="P34" s="7"/>
      <c r="Q34" s="7"/>
      <c r="R34" s="7"/>
      <c r="S34" s="7">
        <v>2</v>
      </c>
      <c r="T34" s="7">
        <v>1</v>
      </c>
      <c r="U34" s="7" t="s">
        <v>17</v>
      </c>
      <c r="V34" s="7">
        <v>4</v>
      </c>
    </row>
    <row r="35" spans="1:22" ht="15.75" x14ac:dyDescent="0.25">
      <c r="A35" s="13" t="s">
        <v>44</v>
      </c>
      <c r="B35" s="7">
        <f t="shared" si="5"/>
        <v>28</v>
      </c>
      <c r="C35" s="7">
        <v>28</v>
      </c>
      <c r="D35" s="7">
        <f t="shared" ref="D35:D36" si="8">(H35+L35+P35+T35)*15</f>
        <v>0</v>
      </c>
      <c r="E35" s="14">
        <f t="shared" si="7"/>
        <v>3</v>
      </c>
      <c r="F35" s="13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>
        <v>2</v>
      </c>
      <c r="T35" s="7">
        <v>0</v>
      </c>
      <c r="U35" s="7" t="s">
        <v>22</v>
      </c>
      <c r="V35" s="7">
        <v>3</v>
      </c>
    </row>
    <row r="36" spans="1:22" ht="31.5" x14ac:dyDescent="0.25">
      <c r="A36" s="13" t="s">
        <v>45</v>
      </c>
      <c r="B36" s="7">
        <f t="shared" si="5"/>
        <v>28</v>
      </c>
      <c r="C36" s="7">
        <v>28</v>
      </c>
      <c r="D36" s="7">
        <f t="shared" si="8"/>
        <v>0</v>
      </c>
      <c r="E36" s="14">
        <f t="shared" si="7"/>
        <v>3</v>
      </c>
      <c r="F36" s="13"/>
      <c r="G36" s="7">
        <v>2</v>
      </c>
      <c r="H36" s="7">
        <v>0</v>
      </c>
      <c r="I36" s="7" t="s">
        <v>22</v>
      </c>
      <c r="J36" s="7">
        <v>3</v>
      </c>
      <c r="K36" s="7"/>
      <c r="L36" s="7"/>
      <c r="M36" s="7"/>
      <c r="N36" s="7"/>
      <c r="O36" s="7"/>
      <c r="P36" s="7"/>
      <c r="Q36" s="7"/>
      <c r="R36" s="7"/>
    </row>
    <row r="37" spans="1:22" ht="15.75" x14ac:dyDescent="0.25">
      <c r="A37" s="13" t="s">
        <v>46</v>
      </c>
      <c r="B37" s="7">
        <f t="shared" si="5"/>
        <v>42</v>
      </c>
      <c r="C37" s="7">
        <v>28</v>
      </c>
      <c r="D37" s="7">
        <v>14</v>
      </c>
      <c r="E37" s="14">
        <f t="shared" si="7"/>
        <v>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>
        <v>2</v>
      </c>
      <c r="T37" s="7">
        <v>1</v>
      </c>
      <c r="U37" s="7" t="s">
        <v>17</v>
      </c>
      <c r="V37" s="7">
        <v>3</v>
      </c>
    </row>
    <row r="38" spans="1:22" ht="13.5" customHeight="1" x14ac:dyDescent="0.2">
      <c r="A38" s="17" t="s">
        <v>47</v>
      </c>
      <c r="B38" s="14">
        <f>SUM(B9:B37)</f>
        <v>1162</v>
      </c>
      <c r="C38" s="14">
        <f>SUM(C9:C37)</f>
        <v>714</v>
      </c>
      <c r="D38" s="14">
        <f>SUM(D9:D37)</f>
        <v>448</v>
      </c>
      <c r="E38" s="14">
        <v>98</v>
      </c>
      <c r="F38" s="7"/>
      <c r="G38" s="14">
        <f t="shared" ref="G38:V38" si="9">SUM(G9:G37)</f>
        <v>14</v>
      </c>
      <c r="H38" s="14">
        <f t="shared" si="9"/>
        <v>5</v>
      </c>
      <c r="I38" s="14">
        <f t="shared" si="9"/>
        <v>0</v>
      </c>
      <c r="J38" s="14">
        <f t="shared" si="9"/>
        <v>24</v>
      </c>
      <c r="K38" s="14">
        <f t="shared" si="9"/>
        <v>13</v>
      </c>
      <c r="L38" s="14">
        <f t="shared" si="9"/>
        <v>10</v>
      </c>
      <c r="M38" s="14">
        <f t="shared" si="9"/>
        <v>0</v>
      </c>
      <c r="N38" s="14">
        <f t="shared" si="9"/>
        <v>26</v>
      </c>
      <c r="O38" s="14">
        <f t="shared" si="9"/>
        <v>11</v>
      </c>
      <c r="P38" s="14">
        <f t="shared" si="9"/>
        <v>9</v>
      </c>
      <c r="Q38" s="14">
        <f t="shared" si="9"/>
        <v>0</v>
      </c>
      <c r="R38" s="14">
        <v>23</v>
      </c>
      <c r="S38" s="14">
        <f t="shared" si="9"/>
        <v>13</v>
      </c>
      <c r="T38" s="14">
        <f t="shared" si="9"/>
        <v>8</v>
      </c>
      <c r="U38" s="14">
        <f t="shared" si="9"/>
        <v>0</v>
      </c>
      <c r="V38" s="14">
        <f t="shared" si="9"/>
        <v>25</v>
      </c>
    </row>
    <row r="39" spans="1:22" ht="15.75" x14ac:dyDescent="0.25">
      <c r="A39" s="18"/>
      <c r="B39" s="18"/>
      <c r="C39" s="18"/>
      <c r="D39" s="18"/>
      <c r="E39" s="9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15.75" x14ac:dyDescent="0.25">
      <c r="A40" s="19" t="s">
        <v>48</v>
      </c>
      <c r="B40" s="20"/>
      <c r="C40" s="21"/>
      <c r="D40" s="22"/>
      <c r="E40" s="23"/>
      <c r="F40" s="24"/>
      <c r="G40" s="24"/>
      <c r="H40" s="24"/>
      <c r="I40" s="24"/>
      <c r="J40" s="24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15.75" x14ac:dyDescent="0.25">
      <c r="A41" s="11" t="s">
        <v>49</v>
      </c>
      <c r="B41" s="25">
        <f t="shared" ref="B41:B48" si="10">C41+D41</f>
        <v>28</v>
      </c>
      <c r="C41" s="26">
        <f t="shared" ref="C41:C48" si="11">(G41+K41+O41+S41)*15</f>
        <v>0</v>
      </c>
      <c r="D41" s="7">
        <v>28</v>
      </c>
      <c r="E41" s="14">
        <f t="shared" ref="E41:E48" si="12">+J41+N41+R41+V41</f>
        <v>2</v>
      </c>
      <c r="F41" s="7"/>
      <c r="G41" s="7">
        <v>0</v>
      </c>
      <c r="H41" s="7">
        <v>2</v>
      </c>
      <c r="I41" s="7" t="s">
        <v>17</v>
      </c>
      <c r="J41" s="7">
        <v>2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15.75" x14ac:dyDescent="0.25">
      <c r="A42" s="11" t="s">
        <v>50</v>
      </c>
      <c r="B42" s="25">
        <f t="shared" si="10"/>
        <v>28</v>
      </c>
      <c r="C42" s="26">
        <f t="shared" si="11"/>
        <v>0</v>
      </c>
      <c r="D42" s="7">
        <v>28</v>
      </c>
      <c r="E42" s="14">
        <f t="shared" si="12"/>
        <v>2</v>
      </c>
      <c r="F42" s="7"/>
      <c r="G42" s="7"/>
      <c r="H42" s="7"/>
      <c r="I42" s="7"/>
      <c r="J42" s="7"/>
      <c r="K42" s="7">
        <v>0</v>
      </c>
      <c r="L42" s="7">
        <v>2</v>
      </c>
      <c r="M42" s="7" t="s">
        <v>17</v>
      </c>
      <c r="N42" s="7">
        <v>2</v>
      </c>
      <c r="O42" s="7"/>
      <c r="P42" s="7"/>
      <c r="Q42" s="7"/>
      <c r="R42" s="7"/>
      <c r="S42" s="7"/>
      <c r="T42" s="7"/>
      <c r="U42" s="7"/>
      <c r="V42" s="7"/>
    </row>
    <row r="43" spans="1:22" ht="15.75" x14ac:dyDescent="0.25">
      <c r="A43" s="11" t="s">
        <v>51</v>
      </c>
      <c r="B43" s="25">
        <f t="shared" si="10"/>
        <v>28</v>
      </c>
      <c r="C43" s="26">
        <f t="shared" si="11"/>
        <v>0</v>
      </c>
      <c r="D43" s="7">
        <v>28</v>
      </c>
      <c r="E43" s="14">
        <f t="shared" si="12"/>
        <v>2</v>
      </c>
      <c r="F43" s="7"/>
      <c r="G43" s="7"/>
      <c r="H43" s="7"/>
      <c r="I43" s="7"/>
      <c r="J43" s="7"/>
      <c r="K43" s="7">
        <v>0</v>
      </c>
      <c r="L43" s="7">
        <v>2</v>
      </c>
      <c r="M43" s="7" t="s">
        <v>17</v>
      </c>
      <c r="N43" s="7">
        <v>2</v>
      </c>
      <c r="O43" s="7"/>
      <c r="P43" s="7"/>
      <c r="Q43" s="7"/>
      <c r="R43" s="7"/>
      <c r="S43" s="7"/>
      <c r="T43" s="7"/>
      <c r="U43" s="7"/>
      <c r="V43" s="7"/>
    </row>
    <row r="44" spans="1:22" ht="15.75" x14ac:dyDescent="0.25">
      <c r="A44" s="19" t="s">
        <v>52</v>
      </c>
      <c r="B44" s="25">
        <f t="shared" si="10"/>
        <v>28</v>
      </c>
      <c r="C44" s="21">
        <v>0</v>
      </c>
      <c r="D44" s="22">
        <v>28</v>
      </c>
      <c r="E44" s="23">
        <v>1</v>
      </c>
      <c r="F44" s="22"/>
      <c r="G44" s="22">
        <v>0</v>
      </c>
      <c r="H44" s="22">
        <v>2</v>
      </c>
      <c r="I44" s="22" t="s">
        <v>17</v>
      </c>
      <c r="J44" s="22">
        <v>1</v>
      </c>
      <c r="K44" s="22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5.75" x14ac:dyDescent="0.25">
      <c r="A45" s="11" t="s">
        <v>53</v>
      </c>
      <c r="B45" s="25">
        <f t="shared" si="10"/>
        <v>28</v>
      </c>
      <c r="C45" s="26">
        <f t="shared" si="11"/>
        <v>0</v>
      </c>
      <c r="D45" s="7">
        <v>28</v>
      </c>
      <c r="E45" s="14">
        <f t="shared" si="12"/>
        <v>2</v>
      </c>
      <c r="F45" s="7"/>
      <c r="G45" s="7"/>
      <c r="H45" s="7"/>
      <c r="I45" s="7"/>
      <c r="J45" s="7"/>
      <c r="K45" s="7">
        <v>0</v>
      </c>
      <c r="L45" s="7">
        <v>2</v>
      </c>
      <c r="M45" s="7" t="s">
        <v>17</v>
      </c>
      <c r="N45" s="7">
        <v>2</v>
      </c>
      <c r="O45" s="7"/>
      <c r="P45" s="7"/>
      <c r="Q45" s="7"/>
      <c r="R45" s="7"/>
      <c r="S45" s="7"/>
      <c r="T45" s="7"/>
      <c r="U45" s="7"/>
      <c r="V45" s="7"/>
    </row>
    <row r="46" spans="1:22" ht="15.75" x14ac:dyDescent="0.25">
      <c r="A46" s="11" t="s">
        <v>54</v>
      </c>
      <c r="B46" s="25">
        <f t="shared" si="10"/>
        <v>56</v>
      </c>
      <c r="C46" s="26">
        <f t="shared" si="11"/>
        <v>0</v>
      </c>
      <c r="D46" s="7">
        <v>56</v>
      </c>
      <c r="E46" s="14">
        <f t="shared" si="12"/>
        <v>5</v>
      </c>
      <c r="F46" s="7"/>
      <c r="G46" s="7"/>
      <c r="H46" s="7"/>
      <c r="I46" s="7"/>
      <c r="J46" s="7"/>
      <c r="K46" s="7"/>
      <c r="L46" s="7"/>
      <c r="M46" s="7"/>
      <c r="N46" s="7"/>
      <c r="O46" s="7">
        <v>0</v>
      </c>
      <c r="P46" s="7">
        <v>4</v>
      </c>
      <c r="Q46" s="7" t="s">
        <v>17</v>
      </c>
      <c r="R46" s="7">
        <v>5</v>
      </c>
      <c r="S46" s="7"/>
      <c r="T46" s="7"/>
      <c r="U46" s="7"/>
      <c r="V46" s="7"/>
    </row>
    <row r="47" spans="1:22" ht="15.75" x14ac:dyDescent="0.25">
      <c r="A47" s="11" t="s">
        <v>55</v>
      </c>
      <c r="B47" s="25">
        <f t="shared" si="10"/>
        <v>140</v>
      </c>
      <c r="C47" s="26">
        <f t="shared" si="11"/>
        <v>0</v>
      </c>
      <c r="D47" s="7">
        <v>140</v>
      </c>
      <c r="E47" s="14">
        <f t="shared" si="12"/>
        <v>8</v>
      </c>
      <c r="F47" s="7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>
        <v>0</v>
      </c>
      <c r="T47" s="14">
        <v>10</v>
      </c>
      <c r="U47" s="14" t="s">
        <v>17</v>
      </c>
      <c r="V47" s="14">
        <v>8</v>
      </c>
    </row>
    <row r="48" spans="1:22" ht="15.75" x14ac:dyDescent="0.25">
      <c r="A48" s="11" t="s">
        <v>56</v>
      </c>
      <c r="B48" s="25">
        <f t="shared" si="10"/>
        <v>56</v>
      </c>
      <c r="C48" s="26">
        <f t="shared" si="11"/>
        <v>0</v>
      </c>
      <c r="D48" s="7">
        <v>56</v>
      </c>
      <c r="E48" s="14">
        <f t="shared" si="12"/>
        <v>0</v>
      </c>
      <c r="F48" s="7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>
        <v>0</v>
      </c>
      <c r="T48" s="14">
        <v>4</v>
      </c>
      <c r="U48" s="14" t="s">
        <v>17</v>
      </c>
      <c r="V48" s="14">
        <v>0</v>
      </c>
    </row>
    <row r="49" spans="1:22" ht="15.75" x14ac:dyDescent="0.25">
      <c r="A49" s="17" t="s">
        <v>47</v>
      </c>
      <c r="B49" s="14">
        <f>SUM(B41:B48)</f>
        <v>392</v>
      </c>
      <c r="C49" s="14">
        <f>SUM(C41:C48)</f>
        <v>0</v>
      </c>
      <c r="D49" s="14">
        <f>SUM(D41:D48)</f>
        <v>392</v>
      </c>
      <c r="E49" s="14">
        <f>SUM(E41:E48)</f>
        <v>22</v>
      </c>
      <c r="F49" s="28"/>
      <c r="G49" s="14">
        <f t="shared" ref="G49:V49" si="13">SUM(G40:G48)+G38</f>
        <v>14</v>
      </c>
      <c r="H49" s="14">
        <v>9</v>
      </c>
      <c r="I49" s="14">
        <f t="shared" si="13"/>
        <v>0</v>
      </c>
      <c r="J49" s="14">
        <v>29</v>
      </c>
      <c r="K49" s="14">
        <f t="shared" si="13"/>
        <v>13</v>
      </c>
      <c r="L49" s="14">
        <f t="shared" si="13"/>
        <v>16</v>
      </c>
      <c r="M49" s="14">
        <f t="shared" si="13"/>
        <v>0</v>
      </c>
      <c r="N49" s="14">
        <f t="shared" si="13"/>
        <v>32</v>
      </c>
      <c r="O49" s="14">
        <f t="shared" si="13"/>
        <v>11</v>
      </c>
      <c r="P49" s="14">
        <f t="shared" si="13"/>
        <v>13</v>
      </c>
      <c r="Q49" s="14">
        <f t="shared" si="13"/>
        <v>0</v>
      </c>
      <c r="R49" s="14">
        <v>30</v>
      </c>
      <c r="S49" s="14">
        <f t="shared" si="13"/>
        <v>13</v>
      </c>
      <c r="T49" s="14">
        <f t="shared" si="13"/>
        <v>22</v>
      </c>
      <c r="U49" s="14">
        <f t="shared" si="13"/>
        <v>0</v>
      </c>
      <c r="V49" s="14">
        <f t="shared" si="13"/>
        <v>33</v>
      </c>
    </row>
    <row r="50" spans="1:22" ht="15.75" x14ac:dyDescent="0.25">
      <c r="A50" s="1"/>
      <c r="B50" s="14">
        <f>+B38+B49</f>
        <v>1554</v>
      </c>
      <c r="C50" s="14">
        <f>+C38+C49</f>
        <v>714</v>
      </c>
      <c r="D50" s="14">
        <f>+D38+D49</f>
        <v>840</v>
      </c>
      <c r="E50" s="14">
        <v>120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1"/>
      <c r="C51" s="1"/>
      <c r="D51" s="1"/>
      <c r="E51" s="2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30">
        <f>SUM(C52:D52)</f>
        <v>1</v>
      </c>
      <c r="C52" s="30">
        <f>+C50/B50</f>
        <v>0.45945945945945948</v>
      </c>
      <c r="D52" s="30">
        <f>+D50/B50</f>
        <v>0.54054054054054057</v>
      </c>
      <c r="E52" s="2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"/>
      <c r="B53" s="1"/>
      <c r="C53" s="1"/>
      <c r="D53" s="1"/>
      <c r="E53" s="2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"/>
      <c r="B54" s="31" t="s">
        <v>57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"/>
      <c r="B55" s="1" t="s">
        <v>58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1" t="s">
        <v>59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1" t="s">
        <v>60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</sheetData>
  <mergeCells count="22">
    <mergeCell ref="A8:D8"/>
    <mergeCell ref="A18:D18"/>
    <mergeCell ref="A30:D30"/>
    <mergeCell ref="A39:D39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SKG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2026-09-22T06:40:56Z</dcterms:created>
  <dcterms:modified xsi:type="dcterms:W3CDTF">2026-09-22T06:41:11Z</dcterms:modified>
</cp:coreProperties>
</file>