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C4BBB5F8-FE1A-4AB1-BC1B-B158E2FD8AA0}" xr6:coauthVersionLast="47" xr6:coauthVersionMax="47" xr10:uidLastSave="{00000000-0000-0000-0000-000000000000}"/>
  <bookViews>
    <workbookView xWindow="-120" yWindow="-120" windowWidth="29040" windowHeight="15720" xr2:uid="{28A876C2-CB88-448D-9FF2-F497F10B35C0}"/>
  </bookViews>
  <sheets>
    <sheet name="RDE_B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6" i="1" l="1"/>
  <c r="C66" i="1"/>
  <c r="B66" i="1"/>
  <c r="E65" i="1"/>
  <c r="C65" i="1"/>
  <c r="B65" i="1" s="1"/>
  <c r="E64" i="1"/>
  <c r="C64" i="1"/>
  <c r="B64" i="1" s="1"/>
  <c r="E63" i="1"/>
  <c r="C63" i="1"/>
  <c r="B63" i="1" s="1"/>
  <c r="E62" i="1"/>
  <c r="C62" i="1"/>
  <c r="B62" i="1"/>
  <c r="E61" i="1"/>
  <c r="C61" i="1"/>
  <c r="C67" i="1" s="1"/>
  <c r="B61" i="1"/>
  <c r="E60" i="1"/>
  <c r="D60" i="1"/>
  <c r="B60" i="1" s="1"/>
  <c r="E59" i="1"/>
  <c r="E67" i="1" s="1"/>
  <c r="D59" i="1"/>
  <c r="D67" i="1" s="1"/>
  <c r="B59" i="1"/>
  <c r="AH57" i="1"/>
  <c r="AH67" i="1" s="1"/>
  <c r="AG57" i="1"/>
  <c r="AG67" i="1" s="1"/>
  <c r="AF57" i="1"/>
  <c r="AF67" i="1" s="1"/>
  <c r="AE57" i="1"/>
  <c r="AE67" i="1" s="1"/>
  <c r="AD57" i="1"/>
  <c r="AD67" i="1" s="1"/>
  <c r="AC57" i="1"/>
  <c r="AC67" i="1" s="1"/>
  <c r="AB57" i="1"/>
  <c r="AB67" i="1" s="1"/>
  <c r="AA57" i="1"/>
  <c r="AA67" i="1" s="1"/>
  <c r="Z57" i="1"/>
  <c r="Z67" i="1" s="1"/>
  <c r="Y57" i="1"/>
  <c r="Y67" i="1" s="1"/>
  <c r="X57" i="1"/>
  <c r="X67" i="1" s="1"/>
  <c r="W57" i="1"/>
  <c r="W67" i="1" s="1"/>
  <c r="V57" i="1"/>
  <c r="V67" i="1" s="1"/>
  <c r="U57" i="1"/>
  <c r="U67" i="1" s="1"/>
  <c r="T57" i="1"/>
  <c r="T67" i="1" s="1"/>
  <c r="S57" i="1"/>
  <c r="S67" i="1" s="1"/>
  <c r="R57" i="1"/>
  <c r="R67" i="1" s="1"/>
  <c r="Q57" i="1"/>
  <c r="Q67" i="1" s="1"/>
  <c r="P57" i="1"/>
  <c r="P67" i="1" s="1"/>
  <c r="O57" i="1"/>
  <c r="O67" i="1" s="1"/>
  <c r="N57" i="1"/>
  <c r="N67" i="1" s="1"/>
  <c r="M57" i="1"/>
  <c r="M67" i="1" s="1"/>
  <c r="L57" i="1"/>
  <c r="L67" i="1" s="1"/>
  <c r="K57" i="1"/>
  <c r="K67" i="1" s="1"/>
  <c r="J57" i="1"/>
  <c r="J67" i="1" s="1"/>
  <c r="I57" i="1"/>
  <c r="I67" i="1" s="1"/>
  <c r="H57" i="1"/>
  <c r="H67" i="1" s="1"/>
  <c r="G57" i="1"/>
  <c r="G67" i="1" s="1"/>
  <c r="E56" i="1"/>
  <c r="B56" i="1"/>
  <c r="E55" i="1"/>
  <c r="B55" i="1"/>
  <c r="E54" i="1"/>
  <c r="D54" i="1"/>
  <c r="B54" i="1"/>
  <c r="E53" i="1"/>
  <c r="D53" i="1"/>
  <c r="B53" i="1"/>
  <c r="E52" i="1"/>
  <c r="E49" i="1" s="1"/>
  <c r="B52" i="1"/>
  <c r="E51" i="1"/>
  <c r="B51" i="1"/>
  <c r="E50" i="1"/>
  <c r="B50" i="1"/>
  <c r="E48" i="1"/>
  <c r="B48" i="1"/>
  <c r="E47" i="1"/>
  <c r="C47" i="1"/>
  <c r="B47" i="1" s="1"/>
  <c r="E46" i="1"/>
  <c r="C46" i="1"/>
  <c r="B46" i="1" s="1"/>
  <c r="E45" i="1"/>
  <c r="B45" i="1"/>
  <c r="E44" i="1"/>
  <c r="B44" i="1"/>
  <c r="E43" i="1"/>
  <c r="B43" i="1"/>
  <c r="E42" i="1"/>
  <c r="E39" i="1" s="1"/>
  <c r="D42" i="1"/>
  <c r="B42" i="1"/>
  <c r="E41" i="1"/>
  <c r="D41" i="1"/>
  <c r="B41" i="1" s="1"/>
  <c r="E40" i="1"/>
  <c r="B40" i="1"/>
  <c r="E38" i="1"/>
  <c r="D38" i="1"/>
  <c r="B38" i="1"/>
  <c r="E37" i="1"/>
  <c r="B37" i="1"/>
  <c r="E36" i="1"/>
  <c r="B36" i="1"/>
  <c r="E35" i="1"/>
  <c r="D35" i="1"/>
  <c r="B35" i="1"/>
  <c r="E34" i="1"/>
  <c r="C34" i="1"/>
  <c r="B34" i="1" s="1"/>
  <c r="E33" i="1"/>
  <c r="B33" i="1"/>
  <c r="E32" i="1"/>
  <c r="B32" i="1"/>
  <c r="E31" i="1"/>
  <c r="B31" i="1"/>
  <c r="E30" i="1"/>
  <c r="B30" i="1"/>
  <c r="E29" i="1"/>
  <c r="B29" i="1"/>
  <c r="E28" i="1"/>
  <c r="E27" i="1" s="1"/>
  <c r="B28" i="1"/>
  <c r="E26" i="1"/>
  <c r="D26" i="1"/>
  <c r="B26" i="1" s="1"/>
  <c r="E25" i="1"/>
  <c r="D25" i="1"/>
  <c r="B25" i="1"/>
  <c r="E24" i="1"/>
  <c r="B24" i="1"/>
  <c r="E23" i="1"/>
  <c r="B23" i="1"/>
  <c r="E22" i="1"/>
  <c r="B22" i="1"/>
  <c r="E21" i="1"/>
  <c r="B21" i="1"/>
  <c r="E20" i="1"/>
  <c r="B20" i="1"/>
  <c r="E19" i="1"/>
  <c r="B19" i="1"/>
  <c r="E18" i="1"/>
  <c r="B18" i="1"/>
  <c r="E17" i="1"/>
  <c r="B17" i="1"/>
  <c r="E16" i="1"/>
  <c r="B16" i="1"/>
  <c r="E15" i="1"/>
  <c r="E14" i="1" s="1"/>
  <c r="B15" i="1"/>
  <c r="E13" i="1"/>
  <c r="D13" i="1"/>
  <c r="D57" i="1" s="1"/>
  <c r="D68" i="1" s="1"/>
  <c r="B13" i="1"/>
  <c r="E12" i="1"/>
  <c r="B12" i="1"/>
  <c r="E11" i="1"/>
  <c r="E8" i="1" s="1"/>
  <c r="B11" i="1"/>
  <c r="E10" i="1"/>
  <c r="B10" i="1"/>
  <c r="E9" i="1"/>
  <c r="B9" i="1"/>
  <c r="B57" i="1" l="1"/>
  <c r="B68" i="1" s="1"/>
  <c r="D70" i="1" s="1"/>
  <c r="E69" i="1"/>
  <c r="B67" i="1"/>
  <c r="E57" i="1"/>
  <c r="E68" i="1" s="1"/>
  <c r="C57" i="1"/>
  <c r="C68" i="1" s="1"/>
  <c r="C70" i="1" l="1"/>
  <c r="B70" i="1" s="1"/>
</calcChain>
</file>

<file path=xl/sharedStrings.xml><?xml version="1.0" encoding="utf-8"?>
<sst xmlns="http://schemas.openxmlformats.org/spreadsheetml/2006/main" count="159" uniqueCount="82">
  <si>
    <t>https://econ.unideb.hu/en/rural-development-engineering-bsc</t>
  </si>
  <si>
    <t>RDE BSC</t>
  </si>
  <si>
    <t>Subjects</t>
  </si>
  <si>
    <t>NO. OF HOURS</t>
  </si>
  <si>
    <t>Prerequisite</t>
  </si>
  <si>
    <t>ACADEMIC YEARS, SEMESTERS, NO. OF WEEKS, WEEKLY HOURS</t>
  </si>
  <si>
    <t>TOTAL</t>
  </si>
  <si>
    <t xml:space="preserve">LECTURE
</t>
  </si>
  <si>
    <t>Seminar</t>
  </si>
  <si>
    <t>CREDITS = (a+b)/30</t>
  </si>
  <si>
    <t>I.</t>
  </si>
  <si>
    <t>II.</t>
  </si>
  <si>
    <t>III.</t>
  </si>
  <si>
    <t>IV.</t>
  </si>
  <si>
    <t>L</t>
  </si>
  <si>
    <t>S</t>
  </si>
  <si>
    <t>ET</t>
  </si>
  <si>
    <t>Credits</t>
  </si>
  <si>
    <t>Basics of Economics</t>
  </si>
  <si>
    <t>Business Maths</t>
  </si>
  <si>
    <t>G</t>
  </si>
  <si>
    <t>Microeconomics</t>
  </si>
  <si>
    <t>K</t>
  </si>
  <si>
    <t>Macroeconomics</t>
  </si>
  <si>
    <t>Business Statistics</t>
  </si>
  <si>
    <t>Business Mathematics</t>
  </si>
  <si>
    <t>Business Law</t>
  </si>
  <si>
    <t>Basics of Agricultural Science and Agricultural Technology</t>
  </si>
  <si>
    <t>Basics of Agriculture</t>
  </si>
  <si>
    <t>Scientific Foundations of Agricultural Production I. (Plant physiology, Botany)</t>
  </si>
  <si>
    <t>Scientific Foundations of Agricultural Production II. (Zoology, Animal Physiology)</t>
  </si>
  <si>
    <t>Scientific Foundations of Agricultural Production III. (Agrochemistry, Soil Science)</t>
  </si>
  <si>
    <t>Basics of Food Processing</t>
  </si>
  <si>
    <t>Plant Cultivation</t>
  </si>
  <si>
    <t>Horticulture</t>
  </si>
  <si>
    <t>Animal Husbandry</t>
  </si>
  <si>
    <t>Agriculture Technology</t>
  </si>
  <si>
    <t>Precision Agriculture</t>
  </si>
  <si>
    <t>Environmental Management</t>
  </si>
  <si>
    <t>Environmental Economics</t>
  </si>
  <si>
    <t>Basics of Entrepreneurship and Business</t>
  </si>
  <si>
    <t>Basics of Finance</t>
  </si>
  <si>
    <t>Accounting I.</t>
  </si>
  <si>
    <t>Accounting II.</t>
  </si>
  <si>
    <t>Marketing</t>
  </si>
  <si>
    <t>Agronomy I</t>
  </si>
  <si>
    <t>Agronomy II</t>
  </si>
  <si>
    <t>Agronomy I.</t>
  </si>
  <si>
    <t>Business Planning of Agricultural Enterprises</t>
  </si>
  <si>
    <t>Human Resource Management</t>
  </si>
  <si>
    <t>Management- and Work Organization</t>
  </si>
  <si>
    <t>Basics of Supply Chain Management</t>
  </si>
  <si>
    <t>Corporate Management Systems</t>
  </si>
  <si>
    <t>Theoretical and Practical Basics of Agricultural Economics</t>
  </si>
  <si>
    <t>Agricultural Information Technology and Digitalization</t>
  </si>
  <si>
    <t>Basics of Technical and Public Administration</t>
  </si>
  <si>
    <t>Support and Regulatory Systems</t>
  </si>
  <si>
    <t>Sectoral Economics I.</t>
  </si>
  <si>
    <t>Sectoral Economics II</t>
  </si>
  <si>
    <t>EU Agricultural and Environmental Policy</t>
  </si>
  <si>
    <t>Professional language I</t>
  </si>
  <si>
    <t>Professional language II.</t>
  </si>
  <si>
    <t>Basics of Agricultural Economics</t>
  </si>
  <si>
    <t>Basics of Rural Economics, Regional and Rural Development</t>
  </si>
  <si>
    <t>Regional Economics</t>
  </si>
  <si>
    <t>Rural Developmen</t>
  </si>
  <si>
    <t>Settlement Development</t>
  </si>
  <si>
    <t>Rural Sociology</t>
  </si>
  <si>
    <t>Basics of Rural and Civil Security</t>
  </si>
  <si>
    <t>Management of Rural Development Projects</t>
  </si>
  <si>
    <t>Expert Consulting</t>
  </si>
  <si>
    <t>Összesen</t>
  </si>
  <si>
    <t>Kritériumfeltételek ***</t>
  </si>
  <si>
    <t>Optional Course 1</t>
  </si>
  <si>
    <t>Optional Course 2</t>
  </si>
  <si>
    <t>Optional Course 3</t>
  </si>
  <si>
    <t>Mathematics (criterion course)</t>
  </si>
  <si>
    <t>Thesis I.</t>
  </si>
  <si>
    <t>Thesis II.</t>
  </si>
  <si>
    <t>Thesis III.</t>
  </si>
  <si>
    <t>Professional Practice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</si>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</sst>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04"/>
    </font>
    <font>
      <sz val="11"/>
      <color theme="1"/>
      <name val="Aptos Narrow"/>
      <family val="2"/>
      <charset val="238"/>
      <scheme val="minor"/>
    </font>
    <font>
      <u/>
      <sz val="10"/>
      <color theme="10"/>
      <name val="Arial"/>
      <charset val="204"/>
    </font>
    <font>
      <b/>
      <sz val="13"/>
      <name val="Times New Roman"/>
      <family val="1"/>
      <charset val="238"/>
    </font>
    <font>
      <sz val="13"/>
      <name val="Arial"/>
      <family val="2"/>
      <charset val="238"/>
    </font>
    <font>
      <sz val="10"/>
      <name val="Arial"/>
      <family val="2"/>
      <charset val="238"/>
    </font>
    <font>
      <sz val="13"/>
      <name val="Times New Roman"/>
      <family val="1"/>
      <charset val="238"/>
    </font>
    <font>
      <sz val="13"/>
      <color rgb="FFFF0000"/>
      <name val="Times New Roman"/>
      <family val="1"/>
      <charset val="238"/>
    </font>
    <font>
      <b/>
      <sz val="13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i/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45">
    <xf numFmtId="0" fontId="0" fillId="0" borderId="0" xfId="0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90" wrapText="1"/>
    </xf>
    <xf numFmtId="0" fontId="3" fillId="0" borderId="1" xfId="2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/>
    </xf>
    <xf numFmtId="0" fontId="3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0" borderId="1" xfId="2" applyFont="1" applyBorder="1"/>
    <xf numFmtId="0" fontId="6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wrapText="1"/>
    </xf>
    <xf numFmtId="0" fontId="6" fillId="0" borderId="1" xfId="2" applyFont="1" applyBorder="1" applyAlignment="1">
      <alignment horizontal="left" vertical="center"/>
    </xf>
    <xf numFmtId="0" fontId="7" fillId="0" borderId="1" xfId="2" applyFont="1" applyBorder="1"/>
    <xf numFmtId="0" fontId="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wrapText="1"/>
    </xf>
    <xf numFmtId="0" fontId="9" fillId="0" borderId="0" xfId="0" applyFont="1"/>
    <xf numFmtId="0" fontId="3" fillId="2" borderId="5" xfId="2" applyFont="1" applyFill="1" applyBorder="1" applyAlignment="1">
      <alignment horizontal="left" wrapText="1"/>
    </xf>
    <xf numFmtId="0" fontId="3" fillId="2" borderId="6" xfId="2" applyFont="1" applyFill="1" applyBorder="1" applyAlignment="1">
      <alignment horizontal="left" wrapText="1"/>
    </xf>
    <xf numFmtId="0" fontId="3" fillId="2" borderId="7" xfId="2" applyFont="1" applyFill="1" applyBorder="1" applyAlignment="1">
      <alignment horizontal="left" wrapText="1"/>
    </xf>
    <xf numFmtId="0" fontId="10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wrapText="1"/>
    </xf>
    <xf numFmtId="0" fontId="3" fillId="2" borderId="1" xfId="2" applyFont="1" applyFill="1" applyBorder="1" applyAlignment="1">
      <alignment vertical="center" wrapText="1"/>
    </xf>
    <xf numFmtId="0" fontId="6" fillId="0" borderId="1" xfId="3" applyFont="1" applyBorder="1"/>
    <xf numFmtId="0" fontId="3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6" fillId="0" borderId="1" xfId="4" applyFont="1" applyBorder="1"/>
    <xf numFmtId="0" fontId="3" fillId="0" borderId="1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6" fillId="0" borderId="0" xfId="2" applyFont="1"/>
    <xf numFmtId="0" fontId="3" fillId="0" borderId="0" xfId="2" applyFont="1" applyAlignment="1">
      <alignment horizontal="center" vertical="center" wrapText="1"/>
    </xf>
    <xf numFmtId="9" fontId="6" fillId="0" borderId="0" xfId="2" applyNumberFormat="1" applyFont="1"/>
    <xf numFmtId="0" fontId="6" fillId="3" borderId="0" xfId="2" applyFont="1" applyFill="1"/>
    <xf numFmtId="0" fontId="12" fillId="0" borderId="0" xfId="0" applyFont="1"/>
  </cellXfs>
  <cellStyles count="5">
    <cellStyle name="Hivatkozás" xfId="1" builtinId="8"/>
    <cellStyle name="Normál" xfId="0" builtinId="0"/>
    <cellStyle name="Normál 2 2" xfId="2" xr:uid="{E3032817-47B1-4FC6-B507-8E6C53B27E19}"/>
    <cellStyle name="Normál 3" xfId="3" xr:uid="{5EBEBBCC-CAFF-453F-B4FB-22B7A27F5D13}"/>
    <cellStyle name="Normál 6" xfId="4" xr:uid="{A34B85CE-128C-425A-BBF8-EB3DD833CE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on.unideb.hu/en/rural-development-engineering-b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CB826-BC80-4989-8E40-58EFD1511A07}">
  <sheetPr>
    <pageSetUpPr fitToPage="1"/>
  </sheetPr>
  <dimension ref="A1:AH72"/>
  <sheetViews>
    <sheetView tabSelected="1" topLeftCell="A36" zoomScale="79" zoomScaleNormal="79" workbookViewId="0"/>
  </sheetViews>
  <sheetFormatPr defaultColWidth="9.140625" defaultRowHeight="12.75" x14ac:dyDescent="0.2"/>
  <cols>
    <col min="1" max="1" width="64.42578125" style="4" customWidth="1"/>
    <col min="2" max="2" width="9.140625" style="4"/>
    <col min="3" max="3" width="16.5703125" style="4" customWidth="1"/>
    <col min="4" max="5" width="9.140625" style="4"/>
    <col min="6" max="6" width="18.5703125" style="4" customWidth="1"/>
    <col min="7" max="16384" width="9.140625" style="4"/>
  </cols>
  <sheetData>
    <row r="1" spans="1:34" ht="16.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x14ac:dyDescent="0.2">
      <c r="A2" s="5" t="s">
        <v>2</v>
      </c>
      <c r="B2" s="5" t="s">
        <v>3</v>
      </c>
      <c r="C2" s="5"/>
      <c r="D2" s="5"/>
      <c r="E2" s="5"/>
      <c r="F2" s="6" t="s">
        <v>4</v>
      </c>
      <c r="G2" s="5" t="s">
        <v>5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x14ac:dyDescent="0.2">
      <c r="A3" s="5"/>
      <c r="B3" s="5"/>
      <c r="C3" s="5"/>
      <c r="D3" s="5"/>
      <c r="E3" s="5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ht="13.35" customHeight="1" x14ac:dyDescent="0.2">
      <c r="A4" s="5"/>
      <c r="B4" s="7" t="s">
        <v>6</v>
      </c>
      <c r="C4" s="8" t="s">
        <v>7</v>
      </c>
      <c r="D4" s="8" t="s">
        <v>8</v>
      </c>
      <c r="E4" s="8" t="s">
        <v>9</v>
      </c>
      <c r="F4" s="6"/>
      <c r="G4" s="5" t="s">
        <v>10</v>
      </c>
      <c r="H4" s="5"/>
      <c r="I4" s="5"/>
      <c r="J4" s="5"/>
      <c r="K4" s="5"/>
      <c r="L4" s="5"/>
      <c r="M4" s="5"/>
      <c r="N4" s="5"/>
      <c r="O4" s="5" t="s">
        <v>11</v>
      </c>
      <c r="P4" s="5"/>
      <c r="Q4" s="5"/>
      <c r="R4" s="5"/>
      <c r="S4" s="5"/>
      <c r="T4" s="5"/>
      <c r="U4" s="5"/>
      <c r="V4" s="5"/>
      <c r="W4" s="5" t="s">
        <v>12</v>
      </c>
      <c r="X4" s="5"/>
      <c r="Y4" s="5"/>
      <c r="Z4" s="5"/>
      <c r="AA4" s="5"/>
      <c r="AB4" s="5"/>
      <c r="AC4" s="5"/>
      <c r="AD4" s="5"/>
      <c r="AE4" s="5" t="s">
        <v>13</v>
      </c>
      <c r="AF4" s="5"/>
      <c r="AG4" s="5"/>
      <c r="AH4" s="5"/>
    </row>
    <row r="5" spans="1:34" ht="16.5" x14ac:dyDescent="0.2">
      <c r="A5" s="5"/>
      <c r="B5" s="9"/>
      <c r="C5" s="8"/>
      <c r="D5" s="8"/>
      <c r="E5" s="8"/>
      <c r="F5" s="6"/>
      <c r="G5" s="5">
        <v>1</v>
      </c>
      <c r="H5" s="5"/>
      <c r="I5" s="5"/>
      <c r="J5" s="5"/>
      <c r="K5" s="5">
        <v>2</v>
      </c>
      <c r="L5" s="5"/>
      <c r="M5" s="5"/>
      <c r="N5" s="5"/>
      <c r="O5" s="5">
        <v>3</v>
      </c>
      <c r="P5" s="5"/>
      <c r="Q5" s="5"/>
      <c r="R5" s="5"/>
      <c r="S5" s="5">
        <v>4</v>
      </c>
      <c r="T5" s="5"/>
      <c r="U5" s="5"/>
      <c r="V5" s="5"/>
      <c r="W5" s="5">
        <v>5</v>
      </c>
      <c r="X5" s="5"/>
      <c r="Y5" s="5"/>
      <c r="Z5" s="5"/>
      <c r="AA5" s="5">
        <v>6</v>
      </c>
      <c r="AB5" s="5"/>
      <c r="AC5" s="5"/>
      <c r="AD5" s="5"/>
      <c r="AE5" s="5">
        <v>7</v>
      </c>
      <c r="AF5" s="5"/>
      <c r="AG5" s="5"/>
      <c r="AH5" s="5"/>
    </row>
    <row r="6" spans="1:34" ht="16.5" x14ac:dyDescent="0.2">
      <c r="A6" s="5"/>
      <c r="B6" s="9"/>
      <c r="C6" s="8"/>
      <c r="D6" s="8"/>
      <c r="E6" s="8"/>
      <c r="F6" s="6"/>
      <c r="G6" s="5">
        <v>15</v>
      </c>
      <c r="H6" s="5"/>
      <c r="I6" s="5"/>
      <c r="J6" s="5"/>
      <c r="K6" s="5">
        <v>15</v>
      </c>
      <c r="L6" s="5"/>
      <c r="M6" s="5"/>
      <c r="N6" s="5"/>
      <c r="O6" s="5">
        <v>15</v>
      </c>
      <c r="P6" s="5"/>
      <c r="Q6" s="5"/>
      <c r="R6" s="5"/>
      <c r="S6" s="5">
        <v>15</v>
      </c>
      <c r="T6" s="5"/>
      <c r="U6" s="5"/>
      <c r="V6" s="5"/>
      <c r="W6" s="5">
        <v>15</v>
      </c>
      <c r="X6" s="5"/>
      <c r="Y6" s="5"/>
      <c r="Z6" s="5"/>
      <c r="AA6" s="5">
        <v>15</v>
      </c>
      <c r="AB6" s="5"/>
      <c r="AC6" s="5"/>
      <c r="AD6" s="5"/>
      <c r="AE6" s="5">
        <v>15</v>
      </c>
      <c r="AF6" s="5"/>
      <c r="AG6" s="5"/>
      <c r="AH6" s="5"/>
    </row>
    <row r="7" spans="1:34" ht="25.5" customHeight="1" x14ac:dyDescent="0.2">
      <c r="A7" s="5"/>
      <c r="B7" s="10"/>
      <c r="C7" s="8"/>
      <c r="D7" s="8"/>
      <c r="E7" s="8"/>
      <c r="F7" s="6"/>
      <c r="G7" s="11" t="s">
        <v>14</v>
      </c>
      <c r="H7" s="11" t="s">
        <v>15</v>
      </c>
      <c r="I7" s="11" t="s">
        <v>16</v>
      </c>
      <c r="J7" s="11" t="s">
        <v>17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14</v>
      </c>
      <c r="P7" s="11" t="s">
        <v>15</v>
      </c>
      <c r="Q7" s="11" t="s">
        <v>16</v>
      </c>
      <c r="R7" s="11" t="s">
        <v>17</v>
      </c>
      <c r="S7" s="11" t="s">
        <v>14</v>
      </c>
      <c r="T7" s="11" t="s">
        <v>15</v>
      </c>
      <c r="U7" s="11" t="s">
        <v>16</v>
      </c>
      <c r="V7" s="11" t="s">
        <v>17</v>
      </c>
      <c r="W7" s="11" t="s">
        <v>14</v>
      </c>
      <c r="X7" s="11" t="s">
        <v>15</v>
      </c>
      <c r="Y7" s="11" t="s">
        <v>16</v>
      </c>
      <c r="Z7" s="11" t="s">
        <v>17</v>
      </c>
      <c r="AA7" s="11" t="s">
        <v>14</v>
      </c>
      <c r="AB7" s="11" t="s">
        <v>15</v>
      </c>
      <c r="AC7" s="11" t="s">
        <v>16</v>
      </c>
      <c r="AD7" s="11" t="s">
        <v>17</v>
      </c>
      <c r="AE7" s="11" t="s">
        <v>14</v>
      </c>
      <c r="AF7" s="11" t="s">
        <v>15</v>
      </c>
      <c r="AG7" s="11" t="s">
        <v>16</v>
      </c>
      <c r="AH7" s="11" t="s">
        <v>17</v>
      </c>
    </row>
    <row r="8" spans="1:34" ht="16.5" x14ac:dyDescent="0.25">
      <c r="A8" s="12" t="s">
        <v>18</v>
      </c>
      <c r="B8" s="12"/>
      <c r="C8" s="12"/>
      <c r="D8" s="12"/>
      <c r="E8" s="13">
        <f>SUM(E9:E13)</f>
        <v>19</v>
      </c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16.5" x14ac:dyDescent="0.25">
      <c r="A9" s="16" t="s">
        <v>19</v>
      </c>
      <c r="B9" s="17">
        <f t="shared" ref="B9:B13" si="0">C9+D9</f>
        <v>56</v>
      </c>
      <c r="C9" s="17">
        <v>28</v>
      </c>
      <c r="D9" s="17">
        <v>28</v>
      </c>
      <c r="E9" s="18">
        <f>+J9+N9+R9+V9+Z9+AD9+AH9</f>
        <v>4</v>
      </c>
      <c r="F9" s="17"/>
      <c r="G9" s="19">
        <v>2</v>
      </c>
      <c r="H9" s="19">
        <v>2</v>
      </c>
      <c r="I9" s="19" t="s">
        <v>20</v>
      </c>
      <c r="J9" s="19">
        <v>4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7"/>
      <c r="AA9" s="17"/>
      <c r="AB9" s="17"/>
      <c r="AC9" s="17"/>
      <c r="AD9" s="17"/>
      <c r="AE9" s="17"/>
      <c r="AF9" s="17"/>
      <c r="AG9" s="17"/>
      <c r="AH9" s="17"/>
    </row>
    <row r="10" spans="1:34" ht="16.5" x14ac:dyDescent="0.25">
      <c r="A10" s="16" t="s">
        <v>21</v>
      </c>
      <c r="B10" s="17">
        <f t="shared" si="0"/>
        <v>56</v>
      </c>
      <c r="C10" s="17">
        <v>28</v>
      </c>
      <c r="D10" s="17">
        <v>28</v>
      </c>
      <c r="E10" s="18">
        <f t="shared" ref="E10:E13" si="1">+J10+N10+R10+V10+Z10+AD10+AH10</f>
        <v>4</v>
      </c>
      <c r="F10" s="17"/>
      <c r="G10" s="19">
        <v>2</v>
      </c>
      <c r="H10" s="19">
        <v>2</v>
      </c>
      <c r="I10" s="19" t="s">
        <v>22</v>
      </c>
      <c r="J10" s="19">
        <v>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4" ht="16.5" x14ac:dyDescent="0.25">
      <c r="A11" s="16" t="s">
        <v>23</v>
      </c>
      <c r="B11" s="17">
        <f t="shared" si="0"/>
        <v>56</v>
      </c>
      <c r="C11" s="17">
        <v>28</v>
      </c>
      <c r="D11" s="17">
        <v>28</v>
      </c>
      <c r="E11" s="18">
        <f t="shared" si="1"/>
        <v>4</v>
      </c>
      <c r="F11" s="17" t="s">
        <v>21</v>
      </c>
      <c r="G11" s="19"/>
      <c r="H11" s="19"/>
      <c r="I11" s="19"/>
      <c r="J11" s="19"/>
      <c r="K11" s="19">
        <v>2</v>
      </c>
      <c r="L11" s="19">
        <v>2</v>
      </c>
      <c r="M11" s="19" t="s">
        <v>22</v>
      </c>
      <c r="N11" s="19">
        <v>4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4" ht="33" x14ac:dyDescent="0.25">
      <c r="A12" s="16" t="s">
        <v>24</v>
      </c>
      <c r="B12" s="17">
        <f t="shared" si="0"/>
        <v>56</v>
      </c>
      <c r="C12" s="17">
        <v>28</v>
      </c>
      <c r="D12" s="17">
        <v>28</v>
      </c>
      <c r="E12" s="18">
        <f t="shared" si="1"/>
        <v>4</v>
      </c>
      <c r="F12" s="17" t="s">
        <v>25</v>
      </c>
      <c r="G12" s="19"/>
      <c r="H12" s="19"/>
      <c r="I12" s="19"/>
      <c r="J12" s="19"/>
      <c r="K12" s="19">
        <v>2</v>
      </c>
      <c r="L12" s="19">
        <v>2</v>
      </c>
      <c r="M12" s="19" t="s">
        <v>20</v>
      </c>
      <c r="N12" s="19">
        <v>4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4" ht="16.5" x14ac:dyDescent="0.25">
      <c r="A13" s="16" t="s">
        <v>26</v>
      </c>
      <c r="B13" s="17">
        <f t="shared" si="0"/>
        <v>28</v>
      </c>
      <c r="C13" s="17">
        <v>28</v>
      </c>
      <c r="D13" s="17">
        <f t="shared" ref="D13" si="2">(H13+L13+P13+T13+X13+AB13)*15</f>
        <v>0</v>
      </c>
      <c r="E13" s="18">
        <f t="shared" si="1"/>
        <v>3</v>
      </c>
      <c r="F13" s="17"/>
      <c r="G13" s="19">
        <v>2</v>
      </c>
      <c r="H13" s="19">
        <v>0</v>
      </c>
      <c r="I13" s="19" t="s">
        <v>22</v>
      </c>
      <c r="J13" s="19">
        <v>3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ht="16.5" x14ac:dyDescent="0.25">
      <c r="A14" s="12" t="s">
        <v>27</v>
      </c>
      <c r="B14" s="12"/>
      <c r="C14" s="12"/>
      <c r="D14" s="12"/>
      <c r="E14" s="13">
        <f>SUM(E15:E26)</f>
        <v>46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16.5" x14ac:dyDescent="0.2">
      <c r="A15" s="20" t="s">
        <v>28</v>
      </c>
      <c r="B15" s="17">
        <f t="shared" ref="B15:B26" si="3">C15+D15</f>
        <v>42</v>
      </c>
      <c r="C15" s="17">
        <v>14</v>
      </c>
      <c r="D15" s="17">
        <v>28</v>
      </c>
      <c r="E15" s="18">
        <f>+J15+N15+R15+V15+Z15+AD15+AH15</f>
        <v>4</v>
      </c>
      <c r="F15" s="17"/>
      <c r="G15" s="17">
        <v>1</v>
      </c>
      <c r="H15" s="17">
        <v>2</v>
      </c>
      <c r="I15" s="17" t="s">
        <v>20</v>
      </c>
      <c r="J15" s="17">
        <v>4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ht="16.5" x14ac:dyDescent="0.2">
      <c r="A16" s="20" t="s">
        <v>29</v>
      </c>
      <c r="B16" s="17">
        <f t="shared" si="3"/>
        <v>42</v>
      </c>
      <c r="C16" s="17">
        <v>28</v>
      </c>
      <c r="D16" s="17">
        <v>14</v>
      </c>
      <c r="E16" s="18">
        <f t="shared" ref="E16:E56" si="4">+J16+N16+R16+V16+Z16+AD16+AH16</f>
        <v>4</v>
      </c>
      <c r="F16" s="17"/>
      <c r="G16" s="17">
        <v>2</v>
      </c>
      <c r="H16" s="17">
        <v>1</v>
      </c>
      <c r="I16" s="17" t="s">
        <v>22</v>
      </c>
      <c r="J16" s="17">
        <v>4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ht="16.5" x14ac:dyDescent="0.2">
      <c r="A17" s="20" t="s">
        <v>30</v>
      </c>
      <c r="B17" s="17">
        <f t="shared" si="3"/>
        <v>42</v>
      </c>
      <c r="C17" s="17">
        <v>28</v>
      </c>
      <c r="D17" s="17">
        <v>14</v>
      </c>
      <c r="E17" s="18">
        <f t="shared" si="4"/>
        <v>4</v>
      </c>
      <c r="F17" s="17"/>
      <c r="G17" s="17">
        <v>2</v>
      </c>
      <c r="H17" s="17">
        <v>1</v>
      </c>
      <c r="I17" s="17" t="s">
        <v>22</v>
      </c>
      <c r="J17" s="17">
        <v>4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ht="16.5" x14ac:dyDescent="0.2">
      <c r="A18" s="20" t="s">
        <v>31</v>
      </c>
      <c r="B18" s="17">
        <f t="shared" si="3"/>
        <v>42</v>
      </c>
      <c r="C18" s="17">
        <v>28</v>
      </c>
      <c r="D18" s="17">
        <v>14</v>
      </c>
      <c r="E18" s="18">
        <f t="shared" si="4"/>
        <v>4</v>
      </c>
      <c r="F18" s="17"/>
      <c r="G18" s="17"/>
      <c r="H18" s="17"/>
      <c r="I18" s="17"/>
      <c r="J18" s="17"/>
      <c r="K18" s="17">
        <v>2</v>
      </c>
      <c r="L18" s="17">
        <v>1</v>
      </c>
      <c r="M18" s="17" t="s">
        <v>22</v>
      </c>
      <c r="N18" s="17">
        <v>4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ht="16.5" x14ac:dyDescent="0.2">
      <c r="A19" s="20" t="s">
        <v>32</v>
      </c>
      <c r="B19" s="17">
        <f t="shared" si="3"/>
        <v>56</v>
      </c>
      <c r="C19" s="17">
        <v>28</v>
      </c>
      <c r="D19" s="17">
        <v>28</v>
      </c>
      <c r="E19" s="18">
        <f t="shared" si="4"/>
        <v>4</v>
      </c>
      <c r="F19" s="17"/>
      <c r="G19" s="17"/>
      <c r="H19" s="17"/>
      <c r="I19" s="17"/>
      <c r="J19" s="17"/>
      <c r="K19" s="17">
        <v>2</v>
      </c>
      <c r="L19" s="17">
        <v>2</v>
      </c>
      <c r="M19" s="17" t="s">
        <v>22</v>
      </c>
      <c r="N19" s="17">
        <v>4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ht="16.5" x14ac:dyDescent="0.2">
      <c r="A20" s="20" t="s">
        <v>33</v>
      </c>
      <c r="B20" s="17">
        <f t="shared" si="3"/>
        <v>56</v>
      </c>
      <c r="C20" s="17">
        <v>28</v>
      </c>
      <c r="D20" s="17">
        <v>28</v>
      </c>
      <c r="E20" s="18">
        <f t="shared" si="4"/>
        <v>4</v>
      </c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2</v>
      </c>
      <c r="Q20" s="17" t="s">
        <v>22</v>
      </c>
      <c r="R20" s="17">
        <v>4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ht="16.5" x14ac:dyDescent="0.2">
      <c r="A21" s="20" t="s">
        <v>34</v>
      </c>
      <c r="B21" s="17">
        <f t="shared" si="3"/>
        <v>56</v>
      </c>
      <c r="C21" s="17">
        <v>28</v>
      </c>
      <c r="D21" s="17">
        <v>28</v>
      </c>
      <c r="E21" s="18">
        <f t="shared" si="4"/>
        <v>4</v>
      </c>
      <c r="F21" s="17"/>
      <c r="G21" s="17"/>
      <c r="H21" s="17"/>
      <c r="I21" s="17"/>
      <c r="J21" s="17"/>
      <c r="K21" s="17"/>
      <c r="L21" s="17"/>
      <c r="M21" s="17"/>
      <c r="N21" s="17"/>
      <c r="O21" s="17">
        <v>2</v>
      </c>
      <c r="P21" s="17">
        <v>2</v>
      </c>
      <c r="Q21" s="17" t="s">
        <v>22</v>
      </c>
      <c r="R21" s="17">
        <v>4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ht="16.5" x14ac:dyDescent="0.2">
      <c r="A22" s="20" t="s">
        <v>35</v>
      </c>
      <c r="B22" s="17">
        <f t="shared" si="3"/>
        <v>56</v>
      </c>
      <c r="C22" s="17">
        <v>28</v>
      </c>
      <c r="D22" s="17">
        <v>28</v>
      </c>
      <c r="E22" s="18">
        <f t="shared" si="4"/>
        <v>4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>
        <v>2</v>
      </c>
      <c r="T22" s="17">
        <v>2</v>
      </c>
      <c r="U22" s="17" t="s">
        <v>22</v>
      </c>
      <c r="V22" s="17">
        <v>4</v>
      </c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6.5" x14ac:dyDescent="0.2">
      <c r="A23" s="20" t="s">
        <v>36</v>
      </c>
      <c r="B23" s="17">
        <f t="shared" si="3"/>
        <v>42</v>
      </c>
      <c r="C23" s="17">
        <v>28</v>
      </c>
      <c r="D23" s="17">
        <v>14</v>
      </c>
      <c r="E23" s="18">
        <f t="shared" si="4"/>
        <v>4</v>
      </c>
      <c r="F23" s="17"/>
      <c r="G23" s="17"/>
      <c r="H23" s="17"/>
      <c r="I23" s="17"/>
      <c r="J23" s="17"/>
      <c r="K23" s="17"/>
      <c r="L23" s="17"/>
      <c r="M23" s="17"/>
      <c r="N23" s="17"/>
      <c r="O23" s="17">
        <v>2</v>
      </c>
      <c r="P23" s="17">
        <v>1</v>
      </c>
      <c r="Q23" s="17" t="s">
        <v>22</v>
      </c>
      <c r="R23" s="17">
        <v>4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6.5" x14ac:dyDescent="0.2">
      <c r="A24" s="20" t="s">
        <v>37</v>
      </c>
      <c r="B24" s="17">
        <f t="shared" si="3"/>
        <v>42</v>
      </c>
      <c r="C24" s="17">
        <v>28</v>
      </c>
      <c r="D24" s="17">
        <v>14</v>
      </c>
      <c r="E24" s="18">
        <f t="shared" si="4"/>
        <v>4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>
        <v>2</v>
      </c>
      <c r="T24" s="17">
        <v>1</v>
      </c>
      <c r="U24" s="17" t="s">
        <v>22</v>
      </c>
      <c r="V24" s="17">
        <v>4</v>
      </c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ht="16.5" x14ac:dyDescent="0.25">
      <c r="A25" s="16" t="s">
        <v>38</v>
      </c>
      <c r="B25" s="17">
        <f t="shared" si="3"/>
        <v>28</v>
      </c>
      <c r="C25" s="17">
        <v>28</v>
      </c>
      <c r="D25" s="17">
        <f t="shared" ref="D25:D26" si="5">(H25+L25+P25+T25+X25+AB25)*15</f>
        <v>0</v>
      </c>
      <c r="E25" s="18">
        <f t="shared" si="4"/>
        <v>3</v>
      </c>
      <c r="F25" s="17"/>
      <c r="G25" s="17"/>
      <c r="H25" s="17"/>
      <c r="I25" s="17"/>
      <c r="J25" s="17"/>
      <c r="K25" s="17"/>
      <c r="L25" s="17"/>
      <c r="M25" s="17"/>
      <c r="N25" s="17"/>
      <c r="O25" s="17">
        <v>2</v>
      </c>
      <c r="P25" s="17">
        <v>0</v>
      </c>
      <c r="Q25" s="17" t="s">
        <v>22</v>
      </c>
      <c r="R25" s="17">
        <v>3</v>
      </c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ht="16.5" x14ac:dyDescent="0.25">
      <c r="A26" s="16" t="s">
        <v>39</v>
      </c>
      <c r="B26" s="17">
        <f t="shared" si="3"/>
        <v>28</v>
      </c>
      <c r="C26" s="17">
        <v>28</v>
      </c>
      <c r="D26" s="17">
        <f t="shared" si="5"/>
        <v>0</v>
      </c>
      <c r="E26" s="18">
        <f t="shared" si="4"/>
        <v>3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>
        <v>2</v>
      </c>
      <c r="AB26" s="17">
        <v>0</v>
      </c>
      <c r="AC26" s="17" t="s">
        <v>22</v>
      </c>
      <c r="AD26" s="17">
        <v>3</v>
      </c>
      <c r="AE26" s="17"/>
      <c r="AF26" s="17"/>
      <c r="AG26" s="17"/>
      <c r="AH26" s="17"/>
    </row>
    <row r="27" spans="1:34" ht="16.5" x14ac:dyDescent="0.25">
      <c r="A27" s="12" t="s">
        <v>40</v>
      </c>
      <c r="B27" s="12"/>
      <c r="C27" s="12"/>
      <c r="D27" s="12"/>
      <c r="E27" s="13">
        <f>SUM(E28:E38)</f>
        <v>42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</row>
    <row r="28" spans="1:34" ht="16.5" x14ac:dyDescent="0.25">
      <c r="A28" s="16" t="s">
        <v>41</v>
      </c>
      <c r="B28" s="17">
        <f t="shared" ref="B28:B36" si="6">C28+D28</f>
        <v>56</v>
      </c>
      <c r="C28" s="17">
        <v>28</v>
      </c>
      <c r="D28" s="17">
        <v>28</v>
      </c>
      <c r="E28" s="18">
        <f t="shared" si="4"/>
        <v>4</v>
      </c>
      <c r="F28" s="17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>
        <v>2</v>
      </c>
      <c r="T28" s="19">
        <v>2</v>
      </c>
      <c r="U28" s="19" t="s">
        <v>20</v>
      </c>
      <c r="V28" s="19">
        <v>4</v>
      </c>
      <c r="W28" s="19"/>
      <c r="X28" s="19"/>
      <c r="Y28" s="19"/>
      <c r="Z28" s="19"/>
      <c r="AA28" s="19"/>
      <c r="AB28" s="19"/>
      <c r="AC28" s="19"/>
      <c r="AD28" s="19"/>
      <c r="AE28" s="17"/>
      <c r="AF28" s="17"/>
      <c r="AG28" s="17"/>
      <c r="AH28" s="17"/>
    </row>
    <row r="29" spans="1:34" s="25" customFormat="1" ht="16.5" x14ac:dyDescent="0.25">
      <c r="A29" s="21" t="s">
        <v>42</v>
      </c>
      <c r="B29" s="22">
        <f t="shared" si="6"/>
        <v>56</v>
      </c>
      <c r="C29" s="22">
        <v>28</v>
      </c>
      <c r="D29" s="22">
        <v>28</v>
      </c>
      <c r="E29" s="23">
        <f t="shared" si="4"/>
        <v>4</v>
      </c>
      <c r="F29" s="22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>
        <v>2</v>
      </c>
      <c r="T29" s="24">
        <v>2</v>
      </c>
      <c r="U29" s="24" t="s">
        <v>22</v>
      </c>
      <c r="V29" s="24">
        <v>4</v>
      </c>
      <c r="W29" s="24"/>
      <c r="X29" s="24"/>
      <c r="Y29" s="24"/>
      <c r="Z29" s="24"/>
      <c r="AA29" s="24"/>
      <c r="AB29" s="24"/>
      <c r="AC29" s="24"/>
      <c r="AD29" s="24"/>
      <c r="AE29" s="22"/>
      <c r="AF29" s="22"/>
      <c r="AG29" s="22"/>
      <c r="AH29" s="22"/>
    </row>
    <row r="30" spans="1:34" s="25" customFormat="1" ht="16.5" x14ac:dyDescent="0.25">
      <c r="A30" s="21" t="s">
        <v>43</v>
      </c>
      <c r="B30" s="22">
        <f t="shared" si="6"/>
        <v>56</v>
      </c>
      <c r="C30" s="22">
        <v>28</v>
      </c>
      <c r="D30" s="22">
        <v>28</v>
      </c>
      <c r="E30" s="23">
        <f t="shared" si="4"/>
        <v>4</v>
      </c>
      <c r="F30" s="22" t="s">
        <v>42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>
        <v>2</v>
      </c>
      <c r="X30" s="22">
        <v>2</v>
      </c>
      <c r="Y30" s="22" t="s">
        <v>22</v>
      </c>
      <c r="Z30" s="22">
        <v>4</v>
      </c>
      <c r="AA30" s="22"/>
      <c r="AB30" s="22"/>
      <c r="AC30" s="22"/>
      <c r="AD30" s="22"/>
      <c r="AE30" s="22"/>
      <c r="AF30" s="22"/>
      <c r="AG30" s="22"/>
      <c r="AH30" s="22"/>
    </row>
    <row r="31" spans="1:34" ht="16.5" x14ac:dyDescent="0.25">
      <c r="A31" s="16" t="s">
        <v>44</v>
      </c>
      <c r="B31" s="17">
        <f>C31+D31</f>
        <v>42</v>
      </c>
      <c r="C31" s="17">
        <v>28</v>
      </c>
      <c r="D31" s="17">
        <v>14</v>
      </c>
      <c r="E31" s="18">
        <f t="shared" si="4"/>
        <v>4</v>
      </c>
      <c r="F31" s="17"/>
      <c r="G31" s="17"/>
      <c r="H31" s="17"/>
      <c r="I31" s="17"/>
      <c r="J31" s="17"/>
      <c r="K31" s="17">
        <v>2</v>
      </c>
      <c r="L31" s="17">
        <v>1</v>
      </c>
      <c r="M31" s="17" t="s">
        <v>22</v>
      </c>
      <c r="N31" s="17">
        <v>4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16.5" x14ac:dyDescent="0.25">
      <c r="A32" s="16" t="s">
        <v>45</v>
      </c>
      <c r="B32" s="17">
        <f t="shared" si="6"/>
        <v>56</v>
      </c>
      <c r="C32" s="17">
        <v>28</v>
      </c>
      <c r="D32" s="17">
        <v>28</v>
      </c>
      <c r="E32" s="18">
        <f t="shared" si="4"/>
        <v>4</v>
      </c>
      <c r="F32" s="17"/>
      <c r="G32" s="17"/>
      <c r="H32" s="17"/>
      <c r="I32" s="17"/>
      <c r="J32" s="17"/>
      <c r="K32" s="17"/>
      <c r="L32" s="17"/>
      <c r="M32" s="17"/>
      <c r="N32" s="17"/>
      <c r="O32" s="17">
        <v>2</v>
      </c>
      <c r="P32" s="17">
        <v>2</v>
      </c>
      <c r="Q32" s="17" t="s">
        <v>20</v>
      </c>
      <c r="R32" s="17">
        <v>4</v>
      </c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ht="16.5" x14ac:dyDescent="0.25">
      <c r="A33" s="16" t="s">
        <v>46</v>
      </c>
      <c r="B33" s="17">
        <f t="shared" si="6"/>
        <v>56</v>
      </c>
      <c r="C33" s="17">
        <v>28</v>
      </c>
      <c r="D33" s="17">
        <v>28</v>
      </c>
      <c r="E33" s="18">
        <f t="shared" si="4"/>
        <v>5</v>
      </c>
      <c r="F33" s="17" t="s">
        <v>47</v>
      </c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>
        <v>2</v>
      </c>
      <c r="T33" s="17">
        <v>2</v>
      </c>
      <c r="U33" s="17" t="s">
        <v>22</v>
      </c>
      <c r="V33" s="17">
        <v>5</v>
      </c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</row>
    <row r="34" spans="1:34" ht="16.5" x14ac:dyDescent="0.25">
      <c r="A34" s="16" t="s">
        <v>48</v>
      </c>
      <c r="B34" s="17">
        <f t="shared" si="6"/>
        <v>28</v>
      </c>
      <c r="C34" s="17">
        <f t="shared" ref="C34:D35" si="7">(G34+K34+O34+S34+W34+AA34)*15</f>
        <v>0</v>
      </c>
      <c r="D34" s="17">
        <v>28</v>
      </c>
      <c r="E34" s="18">
        <f t="shared" si="4"/>
        <v>3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>
        <v>0</v>
      </c>
      <c r="X34" s="17">
        <v>2</v>
      </c>
      <c r="Y34" s="17" t="s">
        <v>20</v>
      </c>
      <c r="Z34" s="17">
        <v>3</v>
      </c>
      <c r="AA34" s="17"/>
      <c r="AB34" s="17"/>
      <c r="AC34" s="17"/>
      <c r="AD34" s="17"/>
      <c r="AE34" s="17"/>
      <c r="AF34" s="17"/>
      <c r="AG34" s="17"/>
      <c r="AH34" s="17"/>
    </row>
    <row r="35" spans="1:34" ht="16.5" x14ac:dyDescent="0.25">
      <c r="A35" s="16" t="s">
        <v>49</v>
      </c>
      <c r="B35" s="17">
        <f t="shared" si="6"/>
        <v>28</v>
      </c>
      <c r="C35" s="17">
        <v>28</v>
      </c>
      <c r="D35" s="17">
        <f t="shared" si="7"/>
        <v>0</v>
      </c>
      <c r="E35" s="18">
        <f t="shared" si="4"/>
        <v>3</v>
      </c>
      <c r="F35" s="17"/>
      <c r="G35" s="17"/>
      <c r="H35" s="17"/>
      <c r="I35" s="17"/>
      <c r="J35" s="17"/>
      <c r="K35" s="17"/>
      <c r="L35" s="17"/>
      <c r="M35" s="17"/>
      <c r="N35" s="17"/>
      <c r="O35" s="17">
        <v>2</v>
      </c>
      <c r="P35" s="17">
        <v>0</v>
      </c>
      <c r="Q35" s="17" t="s">
        <v>22</v>
      </c>
      <c r="R35" s="17">
        <v>3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ht="16.5" x14ac:dyDescent="0.25">
      <c r="A36" s="16" t="s">
        <v>50</v>
      </c>
      <c r="B36" s="17">
        <f t="shared" si="6"/>
        <v>42</v>
      </c>
      <c r="C36" s="17">
        <v>14</v>
      </c>
      <c r="D36" s="17">
        <v>28</v>
      </c>
      <c r="E36" s="18">
        <f t="shared" si="4"/>
        <v>4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>
        <v>1</v>
      </c>
      <c r="T36" s="17">
        <v>2</v>
      </c>
      <c r="U36" s="17" t="s">
        <v>20</v>
      </c>
      <c r="V36" s="17">
        <v>4</v>
      </c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ht="16.5" x14ac:dyDescent="0.25">
      <c r="A37" s="16" t="s">
        <v>51</v>
      </c>
      <c r="B37" s="17">
        <f>C37+D37</f>
        <v>42</v>
      </c>
      <c r="C37" s="17">
        <v>28</v>
      </c>
      <c r="D37" s="17">
        <v>14</v>
      </c>
      <c r="E37" s="18">
        <f>+J37+N37+R37+V37+Z37+AD37+AH37</f>
        <v>4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>
        <v>2</v>
      </c>
      <c r="AB37" s="17">
        <v>1</v>
      </c>
      <c r="AC37" s="17" t="s">
        <v>22</v>
      </c>
      <c r="AD37" s="17">
        <v>4</v>
      </c>
      <c r="AE37" s="17"/>
      <c r="AF37" s="17"/>
      <c r="AG37" s="17"/>
      <c r="AH37" s="17"/>
    </row>
    <row r="38" spans="1:34" ht="16.5" x14ac:dyDescent="0.25">
      <c r="A38" s="16" t="s">
        <v>52</v>
      </c>
      <c r="B38" s="17">
        <f>C38+D38</f>
        <v>28</v>
      </c>
      <c r="C38" s="17">
        <v>28</v>
      </c>
      <c r="D38" s="17">
        <f>(H38+L38+P38+T38+X38+AB38)*15</f>
        <v>0</v>
      </c>
      <c r="E38" s="18">
        <f>+J38+N38+R38+V38+Z38+AD38+AH38</f>
        <v>3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>
        <v>2</v>
      </c>
      <c r="X38" s="17">
        <v>0</v>
      </c>
      <c r="Y38" s="17" t="s">
        <v>22</v>
      </c>
      <c r="Z38" s="17">
        <v>3</v>
      </c>
      <c r="AA38" s="17"/>
      <c r="AB38" s="17"/>
      <c r="AC38" s="17"/>
      <c r="AD38" s="17"/>
      <c r="AE38" s="17"/>
      <c r="AF38" s="17"/>
      <c r="AG38" s="17"/>
      <c r="AH38" s="17"/>
    </row>
    <row r="39" spans="1:34" ht="16.5" x14ac:dyDescent="0.25">
      <c r="A39" s="26" t="s">
        <v>53</v>
      </c>
      <c r="B39" s="27"/>
      <c r="C39" s="27"/>
      <c r="D39" s="28"/>
      <c r="E39" s="13">
        <f>SUM(E40:E48)</f>
        <v>29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</row>
    <row r="40" spans="1:34" ht="16.5" x14ac:dyDescent="0.25">
      <c r="A40" s="16" t="s">
        <v>54</v>
      </c>
      <c r="B40" s="17">
        <f t="shared" ref="B40:B56" si="8">C40+D40</f>
        <v>42</v>
      </c>
      <c r="C40" s="17">
        <v>14</v>
      </c>
      <c r="D40" s="17">
        <v>28</v>
      </c>
      <c r="E40" s="18">
        <f t="shared" si="4"/>
        <v>4</v>
      </c>
      <c r="F40" s="17"/>
      <c r="G40" s="17"/>
      <c r="H40" s="17"/>
      <c r="I40" s="17"/>
      <c r="J40" s="17"/>
      <c r="K40" s="17">
        <v>1</v>
      </c>
      <c r="L40" s="17">
        <v>2</v>
      </c>
      <c r="M40" s="17" t="s">
        <v>20</v>
      </c>
      <c r="N40" s="17">
        <v>4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 ht="16.5" x14ac:dyDescent="0.25">
      <c r="A41" s="16" t="s">
        <v>55</v>
      </c>
      <c r="B41" s="17">
        <f t="shared" si="8"/>
        <v>28</v>
      </c>
      <c r="C41" s="17">
        <v>28</v>
      </c>
      <c r="D41" s="17">
        <f t="shared" ref="C41:D47" si="9">(H41+L41+P41+T41+X41+AB41)*15</f>
        <v>0</v>
      </c>
      <c r="E41" s="18">
        <f t="shared" si="4"/>
        <v>3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>
        <v>2</v>
      </c>
      <c r="X41" s="17">
        <v>0</v>
      </c>
      <c r="Y41" s="17" t="s">
        <v>22</v>
      </c>
      <c r="Z41" s="17">
        <v>3</v>
      </c>
      <c r="AA41" s="17"/>
      <c r="AB41" s="17"/>
      <c r="AC41" s="17"/>
      <c r="AD41" s="17"/>
      <c r="AE41" s="17"/>
      <c r="AF41" s="17"/>
      <c r="AG41" s="17"/>
      <c r="AH41" s="17"/>
    </row>
    <row r="42" spans="1:34" ht="16.5" x14ac:dyDescent="0.25">
      <c r="A42" s="16" t="s">
        <v>56</v>
      </c>
      <c r="B42" s="17">
        <f t="shared" si="8"/>
        <v>28</v>
      </c>
      <c r="C42" s="17">
        <v>28</v>
      </c>
      <c r="D42" s="17">
        <f t="shared" si="9"/>
        <v>0</v>
      </c>
      <c r="E42" s="18">
        <f t="shared" si="4"/>
        <v>3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>
        <v>2</v>
      </c>
      <c r="X42" s="17">
        <v>0</v>
      </c>
      <c r="Y42" s="17" t="s">
        <v>22</v>
      </c>
      <c r="Z42" s="17">
        <v>3</v>
      </c>
      <c r="AA42" s="17"/>
      <c r="AB42" s="17"/>
      <c r="AC42" s="17"/>
      <c r="AD42" s="17"/>
      <c r="AE42" s="17"/>
      <c r="AF42" s="17"/>
      <c r="AG42" s="17"/>
      <c r="AH42" s="17"/>
    </row>
    <row r="43" spans="1:34" ht="16.5" x14ac:dyDescent="0.25">
      <c r="A43" s="16" t="s">
        <v>57</v>
      </c>
      <c r="B43" s="17">
        <f t="shared" si="8"/>
        <v>56</v>
      </c>
      <c r="C43" s="17">
        <v>28</v>
      </c>
      <c r="D43" s="17">
        <v>28</v>
      </c>
      <c r="E43" s="18">
        <f t="shared" si="4"/>
        <v>4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>
        <v>2</v>
      </c>
      <c r="X43" s="17">
        <v>2</v>
      </c>
      <c r="Y43" s="17" t="s">
        <v>22</v>
      </c>
      <c r="Z43" s="17">
        <v>4</v>
      </c>
      <c r="AA43" s="17"/>
      <c r="AB43" s="17"/>
      <c r="AC43" s="17"/>
      <c r="AD43" s="17"/>
      <c r="AE43" s="17"/>
      <c r="AF43" s="17"/>
      <c r="AG43" s="17"/>
      <c r="AH43" s="17"/>
    </row>
    <row r="44" spans="1:34" ht="16.5" x14ac:dyDescent="0.25">
      <c r="A44" s="16" t="s">
        <v>58</v>
      </c>
      <c r="B44" s="17">
        <f t="shared" si="8"/>
        <v>56</v>
      </c>
      <c r="C44" s="17">
        <v>28</v>
      </c>
      <c r="D44" s="17">
        <v>28</v>
      </c>
      <c r="E44" s="18">
        <f t="shared" si="4"/>
        <v>4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>
        <v>2</v>
      </c>
      <c r="AB44" s="17">
        <v>2</v>
      </c>
      <c r="AC44" s="17" t="s">
        <v>22</v>
      </c>
      <c r="AD44" s="17">
        <v>4</v>
      </c>
      <c r="AE44" s="17"/>
      <c r="AF44" s="17"/>
      <c r="AG44" s="17"/>
      <c r="AH44" s="17"/>
    </row>
    <row r="45" spans="1:34" ht="16.5" x14ac:dyDescent="0.25">
      <c r="A45" s="16" t="s">
        <v>59</v>
      </c>
      <c r="B45" s="17">
        <f t="shared" si="8"/>
        <v>42</v>
      </c>
      <c r="C45" s="17">
        <v>28</v>
      </c>
      <c r="D45" s="17">
        <v>14</v>
      </c>
      <c r="E45" s="18">
        <f t="shared" si="4"/>
        <v>4</v>
      </c>
      <c r="F45" s="17"/>
      <c r="G45" s="17"/>
      <c r="H45" s="17"/>
      <c r="I45" s="17"/>
      <c r="J45" s="17"/>
      <c r="K45" s="17">
        <v>2</v>
      </c>
      <c r="L45" s="17">
        <v>1</v>
      </c>
      <c r="M45" s="17" t="s">
        <v>22</v>
      </c>
      <c r="N45" s="17">
        <v>4</v>
      </c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</row>
    <row r="46" spans="1:34" ht="17.25" x14ac:dyDescent="0.25">
      <c r="A46" s="16" t="s">
        <v>60</v>
      </c>
      <c r="B46" s="17">
        <f t="shared" si="8"/>
        <v>56</v>
      </c>
      <c r="C46" s="17">
        <f t="shared" si="9"/>
        <v>0</v>
      </c>
      <c r="D46" s="17">
        <v>56</v>
      </c>
      <c r="E46" s="18">
        <f t="shared" si="4"/>
        <v>1</v>
      </c>
      <c r="F46" s="17"/>
      <c r="G46" s="17">
        <v>0</v>
      </c>
      <c r="H46" s="17">
        <v>4</v>
      </c>
      <c r="I46" s="17" t="s">
        <v>20</v>
      </c>
      <c r="J46" s="17">
        <v>1</v>
      </c>
      <c r="K46" s="29"/>
      <c r="L46" s="29"/>
      <c r="M46" s="29"/>
      <c r="N46" s="29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</row>
    <row r="47" spans="1:34" ht="17.25" x14ac:dyDescent="0.25">
      <c r="A47" s="16" t="s">
        <v>61</v>
      </c>
      <c r="B47" s="17">
        <f t="shared" si="8"/>
        <v>56</v>
      </c>
      <c r="C47" s="17">
        <f t="shared" si="9"/>
        <v>0</v>
      </c>
      <c r="D47" s="17">
        <v>56</v>
      </c>
      <c r="E47" s="18">
        <f t="shared" si="4"/>
        <v>1</v>
      </c>
      <c r="F47" s="17"/>
      <c r="G47" s="29"/>
      <c r="H47" s="29"/>
      <c r="I47" s="29"/>
      <c r="J47" s="29"/>
      <c r="K47" s="19">
        <v>0</v>
      </c>
      <c r="L47" s="19">
        <v>4</v>
      </c>
      <c r="M47" s="19" t="s">
        <v>15</v>
      </c>
      <c r="N47" s="19">
        <v>1</v>
      </c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</row>
    <row r="48" spans="1:34" ht="16.5" x14ac:dyDescent="0.25">
      <c r="A48" s="16" t="s">
        <v>62</v>
      </c>
      <c r="B48" s="17">
        <f t="shared" si="8"/>
        <v>56</v>
      </c>
      <c r="C48" s="17">
        <v>28</v>
      </c>
      <c r="D48" s="17">
        <v>28</v>
      </c>
      <c r="E48" s="18">
        <f t="shared" si="4"/>
        <v>5</v>
      </c>
      <c r="F48" s="17"/>
      <c r="G48" s="17"/>
      <c r="H48" s="17"/>
      <c r="I48" s="17"/>
      <c r="J48" s="17"/>
      <c r="K48" s="17"/>
      <c r="L48" s="17"/>
      <c r="M48" s="17"/>
      <c r="N48" s="17"/>
      <c r="O48" s="17">
        <v>2</v>
      </c>
      <c r="P48" s="17">
        <v>2</v>
      </c>
      <c r="Q48" s="17" t="s">
        <v>22</v>
      </c>
      <c r="R48" s="17">
        <v>5</v>
      </c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</row>
    <row r="49" spans="1:34" ht="16.5" x14ac:dyDescent="0.25">
      <c r="A49" s="26" t="s">
        <v>63</v>
      </c>
      <c r="B49" s="27"/>
      <c r="C49" s="27"/>
      <c r="D49" s="28"/>
      <c r="E49" s="13">
        <f>SUM(E50:E56)</f>
        <v>23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</row>
    <row r="50" spans="1:34" ht="16.5" x14ac:dyDescent="0.25">
      <c r="A50" s="16" t="s">
        <v>64</v>
      </c>
      <c r="B50" s="17">
        <f t="shared" si="8"/>
        <v>56</v>
      </c>
      <c r="C50" s="17">
        <v>28</v>
      </c>
      <c r="D50" s="17">
        <v>28</v>
      </c>
      <c r="E50" s="18">
        <f t="shared" si="4"/>
        <v>4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>
        <v>2</v>
      </c>
      <c r="T50" s="17">
        <v>2</v>
      </c>
      <c r="U50" s="17" t="s">
        <v>20</v>
      </c>
      <c r="V50" s="17">
        <v>4</v>
      </c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</row>
    <row r="51" spans="1:34" ht="16.5" x14ac:dyDescent="0.25">
      <c r="A51" s="16" t="s">
        <v>65</v>
      </c>
      <c r="B51" s="17">
        <f t="shared" si="8"/>
        <v>56</v>
      </c>
      <c r="C51" s="17">
        <v>28</v>
      </c>
      <c r="D51" s="17">
        <v>28</v>
      </c>
      <c r="E51" s="18">
        <f t="shared" si="4"/>
        <v>4</v>
      </c>
      <c r="F51" s="17"/>
      <c r="G51" s="17"/>
      <c r="H51" s="17"/>
      <c r="I51" s="17"/>
      <c r="J51" s="17"/>
      <c r="K51" s="17"/>
      <c r="L51" s="17"/>
      <c r="M51" s="17"/>
      <c r="N51" s="17"/>
      <c r="O51" s="17">
        <v>2</v>
      </c>
      <c r="P51" s="17">
        <v>2</v>
      </c>
      <c r="Q51" s="17" t="s">
        <v>22</v>
      </c>
      <c r="R51" s="17">
        <v>4</v>
      </c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</row>
    <row r="52" spans="1:34" ht="16.5" x14ac:dyDescent="0.25">
      <c r="A52" s="16" t="s">
        <v>66</v>
      </c>
      <c r="B52" s="17">
        <f t="shared" si="8"/>
        <v>42</v>
      </c>
      <c r="C52" s="17">
        <v>28</v>
      </c>
      <c r="D52" s="17">
        <v>14</v>
      </c>
      <c r="E52" s="18">
        <f t="shared" si="4"/>
        <v>3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>
        <v>2</v>
      </c>
      <c r="AB52" s="17">
        <v>1</v>
      </c>
      <c r="AC52" s="17" t="s">
        <v>22</v>
      </c>
      <c r="AD52" s="17">
        <v>3</v>
      </c>
      <c r="AE52" s="17"/>
      <c r="AF52" s="17"/>
      <c r="AG52" s="17"/>
      <c r="AH52" s="17"/>
    </row>
    <row r="53" spans="1:34" ht="16.5" x14ac:dyDescent="0.25">
      <c r="A53" s="30" t="s">
        <v>67</v>
      </c>
      <c r="B53" s="17">
        <f t="shared" si="8"/>
        <v>28</v>
      </c>
      <c r="C53" s="17">
        <v>28</v>
      </c>
      <c r="D53" s="17">
        <f t="shared" ref="D53:D54" si="10">(H53+L53+P53+T53+X53+AB53)*15</f>
        <v>0</v>
      </c>
      <c r="E53" s="18">
        <f t="shared" si="4"/>
        <v>3</v>
      </c>
      <c r="F53" s="17"/>
      <c r="G53" s="19">
        <v>2</v>
      </c>
      <c r="H53" s="19">
        <v>0</v>
      </c>
      <c r="I53" s="19" t="s">
        <v>22</v>
      </c>
      <c r="J53" s="19">
        <v>3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7"/>
    </row>
    <row r="54" spans="1:34" ht="16.5" x14ac:dyDescent="0.25">
      <c r="A54" s="30" t="s">
        <v>68</v>
      </c>
      <c r="B54" s="17">
        <f t="shared" si="8"/>
        <v>28</v>
      </c>
      <c r="C54" s="17">
        <v>28</v>
      </c>
      <c r="D54" s="17">
        <f t="shared" si="10"/>
        <v>0</v>
      </c>
      <c r="E54" s="18">
        <f t="shared" si="4"/>
        <v>3</v>
      </c>
      <c r="F54" s="17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>
        <v>2</v>
      </c>
      <c r="AB54" s="19">
        <v>0</v>
      </c>
      <c r="AC54" s="19" t="s">
        <v>22</v>
      </c>
      <c r="AD54" s="19">
        <v>3</v>
      </c>
      <c r="AE54" s="19"/>
      <c r="AF54" s="19"/>
      <c r="AG54" s="19"/>
      <c r="AH54" s="17"/>
    </row>
    <row r="55" spans="1:34" ht="16.5" x14ac:dyDescent="0.25">
      <c r="A55" s="16" t="s">
        <v>69</v>
      </c>
      <c r="B55" s="17">
        <f t="shared" si="8"/>
        <v>42</v>
      </c>
      <c r="C55" s="17">
        <v>14</v>
      </c>
      <c r="D55" s="17">
        <v>28</v>
      </c>
      <c r="E55" s="18">
        <f t="shared" si="4"/>
        <v>3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>
        <v>1</v>
      </c>
      <c r="AB55" s="17">
        <v>2</v>
      </c>
      <c r="AC55" s="17" t="s">
        <v>20</v>
      </c>
      <c r="AD55" s="17">
        <v>3</v>
      </c>
      <c r="AE55" s="17"/>
      <c r="AF55" s="17"/>
      <c r="AG55" s="17"/>
      <c r="AH55" s="17"/>
    </row>
    <row r="56" spans="1:34" ht="17.25" x14ac:dyDescent="0.25">
      <c r="A56" s="16" t="s">
        <v>70</v>
      </c>
      <c r="B56" s="17">
        <f t="shared" si="8"/>
        <v>42</v>
      </c>
      <c r="C56" s="17">
        <v>28</v>
      </c>
      <c r="D56" s="17">
        <v>14</v>
      </c>
      <c r="E56" s="18">
        <f t="shared" si="4"/>
        <v>3</v>
      </c>
      <c r="F56" s="17"/>
      <c r="G56" s="17"/>
      <c r="H56" s="17"/>
      <c r="I56" s="17"/>
      <c r="J56" s="17"/>
      <c r="K56" s="29"/>
      <c r="L56" s="29"/>
      <c r="M56" s="29"/>
      <c r="N56" s="29"/>
      <c r="O56" s="17"/>
      <c r="P56" s="17"/>
      <c r="Q56" s="17"/>
      <c r="R56" s="17"/>
      <c r="S56" s="17">
        <v>2</v>
      </c>
      <c r="T56" s="17">
        <v>1</v>
      </c>
      <c r="U56" s="17" t="s">
        <v>22</v>
      </c>
      <c r="V56" s="17">
        <v>3</v>
      </c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</row>
    <row r="57" spans="1:34" ht="16.5" x14ac:dyDescent="0.2">
      <c r="A57" s="31" t="s">
        <v>71</v>
      </c>
      <c r="B57" s="13">
        <f>SUM(B9:B56)</f>
        <v>1988</v>
      </c>
      <c r="C57" s="13">
        <f>SUM(C9:C55)</f>
        <v>1064</v>
      </c>
      <c r="D57" s="13">
        <f>SUM(D9:D55)</f>
        <v>882</v>
      </c>
      <c r="E57" s="13">
        <f>+E8+E14+E27+E39+E49</f>
        <v>159</v>
      </c>
      <c r="F57" s="14"/>
      <c r="G57" s="13">
        <f t="shared" ref="G57:AH57" si="11">SUM(G9:G56)</f>
        <v>13</v>
      </c>
      <c r="H57" s="13">
        <f t="shared" si="11"/>
        <v>12</v>
      </c>
      <c r="I57" s="13">
        <f t="shared" si="11"/>
        <v>0</v>
      </c>
      <c r="J57" s="13">
        <f t="shared" si="11"/>
        <v>27</v>
      </c>
      <c r="K57" s="13">
        <f t="shared" si="11"/>
        <v>13</v>
      </c>
      <c r="L57" s="13">
        <f t="shared" si="11"/>
        <v>15</v>
      </c>
      <c r="M57" s="13">
        <f t="shared" si="11"/>
        <v>0</v>
      </c>
      <c r="N57" s="13">
        <f t="shared" si="11"/>
        <v>29</v>
      </c>
      <c r="O57" s="13">
        <f t="shared" si="11"/>
        <v>16</v>
      </c>
      <c r="P57" s="13">
        <f t="shared" si="11"/>
        <v>11</v>
      </c>
      <c r="Q57" s="13">
        <f t="shared" si="11"/>
        <v>0</v>
      </c>
      <c r="R57" s="13">
        <f t="shared" si="11"/>
        <v>31</v>
      </c>
      <c r="S57" s="13">
        <f t="shared" si="11"/>
        <v>15</v>
      </c>
      <c r="T57" s="13">
        <f t="shared" si="11"/>
        <v>14</v>
      </c>
      <c r="U57" s="13">
        <f t="shared" si="11"/>
        <v>0</v>
      </c>
      <c r="V57" s="13">
        <f t="shared" si="11"/>
        <v>32</v>
      </c>
      <c r="W57" s="13">
        <f t="shared" si="11"/>
        <v>10</v>
      </c>
      <c r="X57" s="13">
        <f t="shared" si="11"/>
        <v>6</v>
      </c>
      <c r="Y57" s="13">
        <f t="shared" si="11"/>
        <v>0</v>
      </c>
      <c r="Z57" s="13">
        <f t="shared" si="11"/>
        <v>20</v>
      </c>
      <c r="AA57" s="13">
        <f t="shared" si="11"/>
        <v>11</v>
      </c>
      <c r="AB57" s="13">
        <f t="shared" si="11"/>
        <v>6</v>
      </c>
      <c r="AC57" s="13">
        <f t="shared" si="11"/>
        <v>0</v>
      </c>
      <c r="AD57" s="13">
        <f t="shared" si="11"/>
        <v>20</v>
      </c>
      <c r="AE57" s="13">
        <f t="shared" si="11"/>
        <v>0</v>
      </c>
      <c r="AF57" s="13">
        <f t="shared" si="11"/>
        <v>0</v>
      </c>
      <c r="AG57" s="13">
        <f t="shared" si="11"/>
        <v>0</v>
      </c>
      <c r="AH57" s="13">
        <f t="shared" si="11"/>
        <v>0</v>
      </c>
    </row>
    <row r="58" spans="1:34" ht="17.25" x14ac:dyDescent="0.25">
      <c r="A58" s="32" t="s">
        <v>72</v>
      </c>
      <c r="B58" s="33"/>
      <c r="C58" s="34"/>
      <c r="D58" s="17"/>
      <c r="E58" s="18"/>
      <c r="F58" s="17"/>
      <c r="G58" s="17"/>
      <c r="H58" s="17"/>
      <c r="I58" s="17"/>
      <c r="J58" s="17"/>
      <c r="K58" s="19"/>
      <c r="L58" s="19"/>
      <c r="M58" s="19"/>
      <c r="N58" s="19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29"/>
      <c r="AF58" s="29"/>
      <c r="AG58" s="29"/>
      <c r="AH58" s="29"/>
    </row>
    <row r="59" spans="1:34" ht="17.25" x14ac:dyDescent="0.25">
      <c r="A59" s="16" t="s">
        <v>73</v>
      </c>
      <c r="B59" s="33">
        <f t="shared" ref="B59:B66" si="12">C59+D59</f>
        <v>28</v>
      </c>
      <c r="C59" s="34">
        <v>28</v>
      </c>
      <c r="D59" s="17">
        <f t="shared" ref="C59:D65" si="13">(H59+L59+P59+T59+X59+AB59)*15</f>
        <v>0</v>
      </c>
      <c r="E59" s="18">
        <f t="shared" ref="E59:E66" si="14">+J59+N59+R59+V59+Z59+AD59+AH59</f>
        <v>3</v>
      </c>
      <c r="F59" s="17"/>
      <c r="G59" s="29"/>
      <c r="H59" s="29"/>
      <c r="I59" s="29"/>
      <c r="J59" s="29"/>
      <c r="K59" s="29">
        <v>2</v>
      </c>
      <c r="L59" s="29">
        <v>0</v>
      </c>
      <c r="M59" s="29" t="s">
        <v>22</v>
      </c>
      <c r="N59" s="29">
        <v>3</v>
      </c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35"/>
      <c r="AB59" s="35"/>
      <c r="AC59" s="35"/>
      <c r="AD59" s="35"/>
      <c r="AE59" s="29"/>
      <c r="AF59" s="29"/>
      <c r="AG59" s="29"/>
      <c r="AH59" s="29"/>
    </row>
    <row r="60" spans="1:34" ht="17.25" x14ac:dyDescent="0.25">
      <c r="A60" s="16" t="s">
        <v>74</v>
      </c>
      <c r="B60" s="33">
        <f t="shared" si="12"/>
        <v>28</v>
      </c>
      <c r="C60" s="34">
        <v>28</v>
      </c>
      <c r="D60" s="17">
        <f t="shared" si="13"/>
        <v>0</v>
      </c>
      <c r="E60" s="18">
        <f t="shared" si="14"/>
        <v>4</v>
      </c>
      <c r="F60" s="17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>
        <v>2</v>
      </c>
      <c r="X60" s="29">
        <v>0</v>
      </c>
      <c r="Y60" s="29" t="s">
        <v>22</v>
      </c>
      <c r="Z60" s="29">
        <v>4</v>
      </c>
      <c r="AA60" s="35"/>
      <c r="AB60" s="35"/>
      <c r="AC60" s="35"/>
      <c r="AD60" s="35"/>
      <c r="AE60" s="29"/>
      <c r="AF60" s="29"/>
      <c r="AG60" s="29"/>
      <c r="AH60" s="29"/>
    </row>
    <row r="61" spans="1:34" ht="17.25" x14ac:dyDescent="0.25">
      <c r="A61" s="16" t="s">
        <v>75</v>
      </c>
      <c r="B61" s="33">
        <f t="shared" si="12"/>
        <v>28</v>
      </c>
      <c r="C61" s="34">
        <f t="shared" si="13"/>
        <v>0</v>
      </c>
      <c r="D61" s="17">
        <v>28</v>
      </c>
      <c r="E61" s="18">
        <f t="shared" si="14"/>
        <v>3</v>
      </c>
      <c r="F61" s="17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>
        <v>0</v>
      </c>
      <c r="AB61" s="29">
        <v>2</v>
      </c>
      <c r="AC61" s="29" t="s">
        <v>20</v>
      </c>
      <c r="AD61" s="29">
        <v>3</v>
      </c>
      <c r="AE61" s="29"/>
      <c r="AF61" s="29"/>
      <c r="AG61" s="29"/>
      <c r="AH61" s="29"/>
    </row>
    <row r="62" spans="1:34" ht="17.25" x14ac:dyDescent="0.25">
      <c r="A62" s="36" t="s">
        <v>76</v>
      </c>
      <c r="B62" s="37">
        <f t="shared" si="12"/>
        <v>28</v>
      </c>
      <c r="C62" s="34">
        <f t="shared" si="13"/>
        <v>0</v>
      </c>
      <c r="D62" s="17">
        <v>28</v>
      </c>
      <c r="E62" s="18">
        <f t="shared" si="14"/>
        <v>1</v>
      </c>
      <c r="F62" s="17"/>
      <c r="G62" s="38">
        <v>0</v>
      </c>
      <c r="H62" s="38">
        <v>2</v>
      </c>
      <c r="I62" s="38" t="s">
        <v>20</v>
      </c>
      <c r="J62" s="38">
        <v>1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35"/>
      <c r="AB62" s="35"/>
      <c r="AC62" s="35"/>
      <c r="AD62" s="35"/>
      <c r="AE62" s="29"/>
      <c r="AF62" s="29"/>
      <c r="AG62" s="29"/>
      <c r="AH62" s="29"/>
    </row>
    <row r="63" spans="1:34" ht="16.5" x14ac:dyDescent="0.25">
      <c r="A63" s="16" t="s">
        <v>77</v>
      </c>
      <c r="B63" s="33">
        <f t="shared" si="12"/>
        <v>42</v>
      </c>
      <c r="C63" s="34">
        <f t="shared" si="13"/>
        <v>0</v>
      </c>
      <c r="D63" s="17">
        <v>42</v>
      </c>
      <c r="E63" s="18">
        <f t="shared" si="14"/>
        <v>5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>
        <v>0</v>
      </c>
      <c r="X63" s="17">
        <v>3</v>
      </c>
      <c r="Y63" s="17" t="s">
        <v>20</v>
      </c>
      <c r="Z63" s="17">
        <v>5</v>
      </c>
      <c r="AA63" s="17"/>
      <c r="AB63" s="17"/>
      <c r="AC63" s="17"/>
      <c r="AD63" s="17"/>
      <c r="AE63" s="17"/>
      <c r="AF63" s="17"/>
      <c r="AG63" s="17"/>
      <c r="AH63" s="17"/>
    </row>
    <row r="64" spans="1:34" ht="16.5" x14ac:dyDescent="0.25">
      <c r="A64" s="16" t="s">
        <v>78</v>
      </c>
      <c r="B64" s="33">
        <f t="shared" si="12"/>
        <v>42</v>
      </c>
      <c r="C64" s="34">
        <f t="shared" si="13"/>
        <v>0</v>
      </c>
      <c r="D64" s="17">
        <v>42</v>
      </c>
      <c r="E64" s="18">
        <f t="shared" si="14"/>
        <v>5</v>
      </c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>
        <v>0</v>
      </c>
      <c r="AB64" s="17">
        <v>3</v>
      </c>
      <c r="AC64" s="17" t="s">
        <v>20</v>
      </c>
      <c r="AD64" s="17">
        <v>5</v>
      </c>
      <c r="AE64" s="17"/>
      <c r="AF64" s="17"/>
      <c r="AG64" s="17"/>
      <c r="AH64" s="17"/>
    </row>
    <row r="65" spans="1:34" ht="16.5" x14ac:dyDescent="0.25">
      <c r="A65" s="16" t="s">
        <v>79</v>
      </c>
      <c r="B65" s="33">
        <f t="shared" si="12"/>
        <v>42</v>
      </c>
      <c r="C65" s="34">
        <f t="shared" si="13"/>
        <v>0</v>
      </c>
      <c r="D65" s="17">
        <v>42</v>
      </c>
      <c r="E65" s="18">
        <f t="shared" si="14"/>
        <v>5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>
        <v>0</v>
      </c>
      <c r="AF65" s="17">
        <v>3</v>
      </c>
      <c r="AG65" s="17" t="s">
        <v>20</v>
      </c>
      <c r="AH65" s="17">
        <v>5</v>
      </c>
    </row>
    <row r="66" spans="1:34" ht="17.25" x14ac:dyDescent="0.25">
      <c r="A66" s="16" t="s">
        <v>80</v>
      </c>
      <c r="B66" s="33">
        <f t="shared" si="12"/>
        <v>560</v>
      </c>
      <c r="C66" s="34">
        <f>(G66+K66+O66+S66+W66+AA66)*15</f>
        <v>0</v>
      </c>
      <c r="D66" s="17">
        <v>560</v>
      </c>
      <c r="E66" s="18">
        <f t="shared" si="14"/>
        <v>25</v>
      </c>
      <c r="F66" s="17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17">
        <v>0</v>
      </c>
      <c r="AF66" s="17">
        <v>40</v>
      </c>
      <c r="AG66" s="17" t="s">
        <v>20</v>
      </c>
      <c r="AH66" s="17">
        <v>25</v>
      </c>
    </row>
    <row r="67" spans="1:34" ht="17.25" x14ac:dyDescent="0.2">
      <c r="A67" s="31" t="s">
        <v>71</v>
      </c>
      <c r="B67" s="13">
        <f>SUM(B58:B66)</f>
        <v>798</v>
      </c>
      <c r="C67" s="13">
        <f>SUM(C58:C66)</f>
        <v>56</v>
      </c>
      <c r="D67" s="13">
        <f>SUM(D58:D66)</f>
        <v>742</v>
      </c>
      <c r="E67" s="13">
        <f>SUM(E59:E66)</f>
        <v>51</v>
      </c>
      <c r="F67" s="14"/>
      <c r="G67" s="39">
        <f t="shared" ref="G67:AH67" si="15">SUM(G58:G66)+G57</f>
        <v>13</v>
      </c>
      <c r="H67" s="39">
        <f t="shared" si="15"/>
        <v>14</v>
      </c>
      <c r="I67" s="39">
        <f t="shared" si="15"/>
        <v>0</v>
      </c>
      <c r="J67" s="39">
        <f t="shared" si="15"/>
        <v>28</v>
      </c>
      <c r="K67" s="39">
        <f t="shared" si="15"/>
        <v>15</v>
      </c>
      <c r="L67" s="39">
        <f t="shared" si="15"/>
        <v>15</v>
      </c>
      <c r="M67" s="39">
        <f t="shared" si="15"/>
        <v>0</v>
      </c>
      <c r="N67" s="39">
        <f t="shared" si="15"/>
        <v>32</v>
      </c>
      <c r="O67" s="39">
        <f t="shared" si="15"/>
        <v>16</v>
      </c>
      <c r="P67" s="39">
        <f t="shared" si="15"/>
        <v>11</v>
      </c>
      <c r="Q67" s="39">
        <f t="shared" si="15"/>
        <v>0</v>
      </c>
      <c r="R67" s="39">
        <f t="shared" si="15"/>
        <v>31</v>
      </c>
      <c r="S67" s="39">
        <f t="shared" si="15"/>
        <v>15</v>
      </c>
      <c r="T67" s="39">
        <f t="shared" si="15"/>
        <v>14</v>
      </c>
      <c r="U67" s="39">
        <f t="shared" si="15"/>
        <v>0</v>
      </c>
      <c r="V67" s="39">
        <f t="shared" si="15"/>
        <v>32</v>
      </c>
      <c r="W67" s="39">
        <f t="shared" si="15"/>
        <v>12</v>
      </c>
      <c r="X67" s="39">
        <f t="shared" si="15"/>
        <v>9</v>
      </c>
      <c r="Y67" s="39">
        <f t="shared" si="15"/>
        <v>0</v>
      </c>
      <c r="Z67" s="39">
        <f t="shared" si="15"/>
        <v>29</v>
      </c>
      <c r="AA67" s="39">
        <f t="shared" si="15"/>
        <v>11</v>
      </c>
      <c r="AB67" s="39">
        <f t="shared" si="15"/>
        <v>11</v>
      </c>
      <c r="AC67" s="39">
        <f t="shared" si="15"/>
        <v>0</v>
      </c>
      <c r="AD67" s="39">
        <f t="shared" si="15"/>
        <v>28</v>
      </c>
      <c r="AE67" s="39">
        <f t="shared" si="15"/>
        <v>0</v>
      </c>
      <c r="AF67" s="39">
        <f t="shared" si="15"/>
        <v>43</v>
      </c>
      <c r="AG67" s="39">
        <f t="shared" si="15"/>
        <v>0</v>
      </c>
      <c r="AH67" s="39">
        <f t="shared" si="15"/>
        <v>30</v>
      </c>
    </row>
    <row r="68" spans="1:34" ht="16.5" x14ac:dyDescent="0.25">
      <c r="A68" s="40"/>
      <c r="B68" s="18">
        <f>+B57+B67</f>
        <v>2786</v>
      </c>
      <c r="C68" s="18">
        <f>+C57+C67</f>
        <v>1120</v>
      </c>
      <c r="D68" s="18">
        <f>+D57+D67</f>
        <v>1624</v>
      </c>
      <c r="E68" s="18">
        <f>+E57+E67</f>
        <v>210</v>
      </c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</row>
    <row r="69" spans="1:34" ht="16.5" x14ac:dyDescent="0.25">
      <c r="A69" s="40"/>
      <c r="B69" s="40"/>
      <c r="C69" s="40"/>
      <c r="D69" s="40"/>
      <c r="E69" s="41">
        <f>J67+N67+R67+V67+Z67+AD67+AH67</f>
        <v>210</v>
      </c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</row>
    <row r="70" spans="1:34" ht="16.5" x14ac:dyDescent="0.25">
      <c r="A70" s="40"/>
      <c r="B70" s="42">
        <f>SUM(C70:D70)</f>
        <v>0.98492462311557794</v>
      </c>
      <c r="C70" s="42">
        <f>+C68/B68</f>
        <v>0.4020100502512563</v>
      </c>
      <c r="D70" s="42">
        <f>+D68/B68</f>
        <v>0.58291457286432158</v>
      </c>
      <c r="E70" s="41"/>
      <c r="F70" s="40"/>
      <c r="G70" s="40"/>
      <c r="H70" s="40"/>
      <c r="I70" s="43" t="s">
        <v>81</v>
      </c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</row>
    <row r="71" spans="1:34" ht="15.75" x14ac:dyDescent="0.25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</row>
    <row r="72" spans="1:34" ht="15.75" x14ac:dyDescent="0.25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</row>
  </sheetData>
  <mergeCells count="31">
    <mergeCell ref="AE6:AH6"/>
    <mergeCell ref="A8:D8"/>
    <mergeCell ref="A14:D14"/>
    <mergeCell ref="A27:D27"/>
    <mergeCell ref="A39:D39"/>
    <mergeCell ref="A49:D49"/>
    <mergeCell ref="G6:J6"/>
    <mergeCell ref="K6:N6"/>
    <mergeCell ref="O6:R6"/>
    <mergeCell ref="S6:V6"/>
    <mergeCell ref="W6:Z6"/>
    <mergeCell ref="AA6:AD6"/>
    <mergeCell ref="W4:AD4"/>
    <mergeCell ref="AE4:AH4"/>
    <mergeCell ref="G5:J5"/>
    <mergeCell ref="K5:N5"/>
    <mergeCell ref="O5:R5"/>
    <mergeCell ref="S5:V5"/>
    <mergeCell ref="W5:Z5"/>
    <mergeCell ref="AA5:AD5"/>
    <mergeCell ref="AE5:AH5"/>
    <mergeCell ref="A2:A7"/>
    <mergeCell ref="B2:E3"/>
    <mergeCell ref="F2:F7"/>
    <mergeCell ref="G2:AH3"/>
    <mergeCell ref="B4:B7"/>
    <mergeCell ref="C4:C7"/>
    <mergeCell ref="D4:D7"/>
    <mergeCell ref="E4:E7"/>
    <mergeCell ref="G4:N4"/>
    <mergeCell ref="O4:V4"/>
  </mergeCells>
  <hyperlinks>
    <hyperlink ref="A1" r:id="rId1" xr:uid="{CC483FB2-FF64-4B30-897E-71E808DAA8D7}"/>
  </hyperlinks>
  <pageMargins left="0.7" right="0.7" top="0.75" bottom="0.75" header="0.3" footer="0.3"/>
  <pageSetup paperSize="8" scale="5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RDE_BSC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2026-09-22T06:39:33Z</dcterms:created>
  <dcterms:modified xsi:type="dcterms:W3CDTF">2026-09-22T06:39:47Z</dcterms:modified>
</cp:coreProperties>
</file>