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6B2828B-1559-494B-BE3F-F0BCE18A6F7E}" xr6:coauthVersionLast="47" xr6:coauthVersionMax="47" xr10:uidLastSave="{00000000-0000-0000-0000-000000000000}"/>
  <bookViews>
    <workbookView xWindow="-120" yWindow="-120" windowWidth="29040" windowHeight="15720" xr2:uid="{79821981-30B8-4F5D-8354-BFA1A9051EF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4" i="1" l="1"/>
  <c r="U44" i="1"/>
  <c r="T44" i="1"/>
  <c r="S44" i="1"/>
  <c r="R44" i="1"/>
  <c r="P44" i="1"/>
  <c r="O44" i="1"/>
  <c r="N44" i="1"/>
  <c r="M44" i="1"/>
  <c r="L44" i="1"/>
  <c r="K44" i="1"/>
  <c r="D44" i="1"/>
  <c r="D45" i="1" s="1"/>
  <c r="E43" i="1"/>
  <c r="C43" i="1"/>
  <c r="B43" i="1" s="1"/>
  <c r="E42" i="1"/>
  <c r="C42" i="1"/>
  <c r="B42" i="1" s="1"/>
  <c r="E41" i="1"/>
  <c r="E44" i="1" s="1"/>
  <c r="C41" i="1"/>
  <c r="B41" i="1" s="1"/>
  <c r="B40" i="1"/>
  <c r="E39" i="1"/>
  <c r="C39" i="1"/>
  <c r="B39" i="1"/>
  <c r="E38" i="1"/>
  <c r="C38" i="1"/>
  <c r="B38" i="1" s="1"/>
  <c r="B44" i="1" s="1"/>
  <c r="B45" i="1" s="1"/>
  <c r="U35" i="1"/>
  <c r="Q35" i="1"/>
  <c r="Q44" i="1" s="1"/>
  <c r="M35" i="1"/>
  <c r="I35" i="1"/>
  <c r="I44" i="1" s="1"/>
  <c r="H35" i="1"/>
  <c r="H44" i="1" s="1"/>
  <c r="G35" i="1"/>
  <c r="G44" i="1" s="1"/>
  <c r="E34" i="1"/>
  <c r="B34" i="1"/>
  <c r="B33" i="1"/>
  <c r="E32" i="1"/>
  <c r="B32" i="1"/>
  <c r="B31" i="1"/>
  <c r="E30" i="1"/>
  <c r="E27" i="1" s="1"/>
  <c r="B30" i="1"/>
  <c r="B29" i="1"/>
  <c r="B28" i="1"/>
  <c r="B26" i="1"/>
  <c r="E25" i="1"/>
  <c r="D25" i="1"/>
  <c r="B25" i="1"/>
  <c r="E24" i="1"/>
  <c r="B24" i="1"/>
  <c r="E23" i="1"/>
  <c r="C23" i="1"/>
  <c r="B23" i="1"/>
  <c r="E22" i="1"/>
  <c r="B22" i="1"/>
  <c r="E21" i="1"/>
  <c r="B21" i="1"/>
  <c r="E20" i="1"/>
  <c r="D20" i="1"/>
  <c r="B20" i="1"/>
  <c r="E19" i="1"/>
  <c r="D19" i="1"/>
  <c r="B19" i="1" s="1"/>
  <c r="E18" i="1"/>
  <c r="B18" i="1"/>
  <c r="E17" i="1"/>
  <c r="B15" i="1"/>
  <c r="B14" i="1"/>
  <c r="E13" i="1"/>
  <c r="B13" i="1"/>
  <c r="C12" i="1"/>
  <c r="B12" i="1"/>
  <c r="E11" i="1"/>
  <c r="B11" i="1"/>
  <c r="E10" i="1"/>
  <c r="B10" i="1"/>
  <c r="E9" i="1"/>
  <c r="B9" i="1"/>
  <c r="D47" i="1" l="1"/>
  <c r="C44" i="1"/>
  <c r="C45" i="1" s="1"/>
  <c r="C47" i="1" s="1"/>
  <c r="B47" i="1" s="1"/>
</calcChain>
</file>

<file path=xl/sharedStrings.xml><?xml version="1.0" encoding="utf-8"?>
<sst xmlns="http://schemas.openxmlformats.org/spreadsheetml/2006/main" count="95" uniqueCount="55">
  <si>
    <t>MM - https://econ.unideb.hu/node/385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</si>
  <si>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</si>
  <si>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</si>
  <si>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</si>
  <si>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</si>
  <si>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</si>
  <si>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</si>
  <si>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</si>
  <si>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</si>
  <si>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</si>
  <si>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</si>
  <si>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</si>
  <si>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</si>
  <si>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</si>
  <si>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</si>
  <si>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 xml:space="preserve">Gazdaságtani és társadalomtudományi ismeretkör </t>
  </si>
  <si>
    <t>Vezetői közgazdaságtan</t>
  </si>
  <si>
    <t>K</t>
  </si>
  <si>
    <t>Vezetői döntéshozatal</t>
  </si>
  <si>
    <t>Haladó marketingmenedzsment</t>
  </si>
  <si>
    <t>Kutatásmódszertan</t>
  </si>
  <si>
    <t>G</t>
  </si>
  <si>
    <t>Vezetés- és szervezetfejlesztés</t>
  </si>
  <si>
    <t>Vállalatfinanszírozás és pénzügyi stratégiák</t>
  </si>
  <si>
    <t>Haladó stratégiai menedzsment</t>
  </si>
  <si>
    <t xml:space="preserve">Marketing szakmai ismeretkör </t>
  </si>
  <si>
    <t>Marketingkutatás és piacelemzés</t>
  </si>
  <si>
    <t>Fogyasztáselmélet és vásárlói magatartás</t>
  </si>
  <si>
    <t>Termék- és márkastratégiák</t>
  </si>
  <si>
    <t>Integrált marketingkommunikáció</t>
  </si>
  <si>
    <t>Marketingstratégia</t>
  </si>
  <si>
    <t>Haladó marketinglogisztika</t>
  </si>
  <si>
    <t>Haladó nemzetközi marketing</t>
  </si>
  <si>
    <t>Vállalkozások jogi környezete</t>
  </si>
  <si>
    <t>Marketingkontrolling</t>
  </si>
  <si>
    <t xml:space="preserve">Differenciált szakmai ismeretkör </t>
  </si>
  <si>
    <t>Élelmiszergazdasági marketing</t>
  </si>
  <si>
    <t>Élelmiszergazdaságtan</t>
  </si>
  <si>
    <t>Táplálkozásmarketing</t>
  </si>
  <si>
    <t>Kvantitatív ismeretek</t>
  </si>
  <si>
    <t>Online marketing az élelmiszergazdaságban</t>
  </si>
  <si>
    <t>Üzleti tanácsadás</t>
  </si>
  <si>
    <t>Innováció-módszertan</t>
  </si>
  <si>
    <t>Összesen</t>
  </si>
  <si>
    <t>Kritériumfeltételek***</t>
  </si>
  <si>
    <t>szabadon választható 1.</t>
  </si>
  <si>
    <t>szabadon választható 2.</t>
  </si>
  <si>
    <t>Szaknyelv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</si>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</sst>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trike/>
      <sz val="12"/>
      <color rgb="FF00B0F0"/>
      <name val="Times New Roman"/>
      <family val="1"/>
      <charset val="238"/>
    </font>
    <font>
      <strike/>
      <sz val="12"/>
      <color rgb="FF00B0F0"/>
      <name val="Times New Roman"/>
      <family val="1"/>
      <charset val="238"/>
    </font>
    <font>
      <b/>
      <sz val="12"/>
      <color rgb="FF00B0F0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3">
    <cellStyle name="Normál" xfId="0" builtinId="0"/>
    <cellStyle name="Normál 2 2" xfId="1" xr:uid="{50B3CA66-36FC-4040-A316-C8714E76BCDA}"/>
    <cellStyle name="Normál 3" xfId="2" xr:uid="{D54581AD-95DE-46EC-859E-2C827920E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437B2-5BB5-432A-9EC7-44EFD3247FF8}">
  <dimension ref="A1:V52"/>
  <sheetViews>
    <sheetView tabSelected="1" topLeftCell="A32" workbookViewId="0">
      <selection activeCell="F55" sqref="F55"/>
    </sheetView>
  </sheetViews>
  <sheetFormatPr defaultRowHeight="15" x14ac:dyDescent="0.25"/>
  <cols>
    <col min="1" max="1" width="34.7109375" bestFit="1" customWidth="1"/>
    <col min="2" max="2" width="6.7109375" customWidth="1"/>
    <col min="3" max="3" width="6.28515625" customWidth="1"/>
    <col min="4" max="4" width="6.7109375" customWidth="1"/>
    <col min="5" max="5" width="6.28515625" customWidth="1"/>
    <col min="6" max="6" width="14.140625" bestFit="1" customWidth="1"/>
    <col min="7" max="7" width="3.7109375" customWidth="1"/>
    <col min="8" max="8" width="3.85546875" customWidth="1"/>
    <col min="9" max="9" width="3.28515625" customWidth="1"/>
    <col min="10" max="10" width="6.85546875" customWidth="1"/>
    <col min="11" max="12" width="3.85546875" customWidth="1"/>
    <col min="13" max="13" width="4.140625" customWidth="1"/>
    <col min="14" max="14" width="6.42578125" customWidth="1"/>
    <col min="15" max="16" width="3.85546875" customWidth="1"/>
    <col min="17" max="17" width="4" customWidth="1"/>
    <col min="18" max="18" width="7.28515625" customWidth="1"/>
    <col min="19" max="20" width="3.85546875" customWidth="1"/>
    <col min="21" max="21" width="4.140625" customWidth="1"/>
    <col min="22" max="22" width="7.140625" customWidth="1"/>
  </cols>
  <sheetData>
    <row r="1" spans="1:2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</v>
      </c>
      <c r="B2" s="2" t="s">
        <v>2</v>
      </c>
      <c r="C2" s="2"/>
      <c r="D2" s="2"/>
      <c r="E2" s="2"/>
      <c r="F2" s="2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x14ac:dyDescent="0.25">
      <c r="A4" s="2"/>
      <c r="B4" s="4" t="s">
        <v>5</v>
      </c>
      <c r="C4" s="4" t="s">
        <v>6</v>
      </c>
      <c r="D4" s="4" t="s">
        <v>7</v>
      </c>
      <c r="E4" s="5" t="s">
        <v>8</v>
      </c>
      <c r="F4" s="2"/>
      <c r="G4" s="2" t="s">
        <v>9</v>
      </c>
      <c r="H4" s="2"/>
      <c r="I4" s="2"/>
      <c r="J4" s="2"/>
      <c r="K4" s="2"/>
      <c r="L4" s="2"/>
      <c r="M4" s="2"/>
      <c r="N4" s="2"/>
      <c r="O4" s="2" t="s">
        <v>10</v>
      </c>
      <c r="P4" s="2"/>
      <c r="Q4" s="2"/>
      <c r="R4" s="2"/>
      <c r="S4" s="2"/>
      <c r="T4" s="2"/>
      <c r="U4" s="2"/>
      <c r="V4" s="2"/>
    </row>
    <row r="5" spans="1:22" ht="15.75" x14ac:dyDescent="0.25">
      <c r="A5" s="2"/>
      <c r="B5" s="4"/>
      <c r="C5" s="4"/>
      <c r="D5" s="4"/>
      <c r="E5" s="5"/>
      <c r="F5" s="2"/>
      <c r="G5" s="2">
        <v>1</v>
      </c>
      <c r="H5" s="2"/>
      <c r="I5" s="2"/>
      <c r="J5" s="2"/>
      <c r="K5" s="2">
        <v>2</v>
      </c>
      <c r="L5" s="2"/>
      <c r="M5" s="2"/>
      <c r="N5" s="2"/>
      <c r="O5" s="2">
        <v>3</v>
      </c>
      <c r="P5" s="2"/>
      <c r="Q5" s="2"/>
      <c r="R5" s="2"/>
      <c r="S5" s="2">
        <v>4</v>
      </c>
      <c r="T5" s="2"/>
      <c r="U5" s="2"/>
      <c r="V5" s="2"/>
    </row>
    <row r="6" spans="1:22" ht="15.75" x14ac:dyDescent="0.25">
      <c r="A6" s="2"/>
      <c r="B6" s="4"/>
      <c r="C6" s="4"/>
      <c r="D6" s="4"/>
      <c r="E6" s="5"/>
      <c r="F6" s="2"/>
      <c r="G6" s="2">
        <v>15</v>
      </c>
      <c r="H6" s="2"/>
      <c r="I6" s="2"/>
      <c r="J6" s="2"/>
      <c r="K6" s="2">
        <v>15</v>
      </c>
      <c r="L6" s="2"/>
      <c r="M6" s="2"/>
      <c r="N6" s="2"/>
      <c r="O6" s="2">
        <v>15</v>
      </c>
      <c r="P6" s="2"/>
      <c r="Q6" s="2"/>
      <c r="R6" s="2"/>
      <c r="S6" s="2">
        <v>15</v>
      </c>
      <c r="T6" s="2"/>
      <c r="U6" s="2"/>
      <c r="V6" s="2"/>
    </row>
    <row r="7" spans="1:22" ht="31.5" x14ac:dyDescent="0.25">
      <c r="A7" s="2"/>
      <c r="B7" s="4"/>
      <c r="C7" s="4"/>
      <c r="D7" s="4"/>
      <c r="E7" s="5"/>
      <c r="F7" s="2"/>
      <c r="G7" s="6" t="s">
        <v>11</v>
      </c>
      <c r="H7" s="6" t="s">
        <v>12</v>
      </c>
      <c r="I7" s="6" t="s">
        <v>13</v>
      </c>
      <c r="J7" s="6" t="s">
        <v>14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11</v>
      </c>
      <c r="P7" s="6" t="s">
        <v>12</v>
      </c>
      <c r="Q7" s="6" t="s">
        <v>13</v>
      </c>
      <c r="R7" s="6" t="s">
        <v>14</v>
      </c>
      <c r="S7" s="6" t="s">
        <v>11</v>
      </c>
      <c r="T7" s="6" t="s">
        <v>12</v>
      </c>
      <c r="U7" s="6" t="s">
        <v>13</v>
      </c>
      <c r="V7" s="6" t="s">
        <v>14</v>
      </c>
    </row>
    <row r="8" spans="1:22" ht="15.75" x14ac:dyDescent="0.25">
      <c r="A8" s="7" t="s">
        <v>15</v>
      </c>
      <c r="B8" s="7"/>
      <c r="C8" s="7"/>
      <c r="D8" s="7"/>
      <c r="E8" s="8">
        <v>32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15.75" x14ac:dyDescent="0.25">
      <c r="A9" s="10" t="s">
        <v>16</v>
      </c>
      <c r="B9" s="11">
        <f t="shared" ref="B9:B15" si="0">C9+D9</f>
        <v>56</v>
      </c>
      <c r="C9" s="11">
        <v>28</v>
      </c>
      <c r="D9" s="11">
        <v>28</v>
      </c>
      <c r="E9" s="12">
        <f t="shared" ref="E9:E13" si="1">+J9+N9+R9+V9</f>
        <v>5</v>
      </c>
      <c r="F9" s="6"/>
      <c r="G9" s="6">
        <v>2</v>
      </c>
      <c r="H9" s="6">
        <v>2</v>
      </c>
      <c r="I9" s="6" t="s">
        <v>17</v>
      </c>
      <c r="J9" s="6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5.75" x14ac:dyDescent="0.25">
      <c r="A10" s="13" t="s">
        <v>18</v>
      </c>
      <c r="B10" s="11">
        <f t="shared" si="0"/>
        <v>42</v>
      </c>
      <c r="C10" s="11">
        <v>28</v>
      </c>
      <c r="D10" s="11">
        <v>14</v>
      </c>
      <c r="E10" s="12">
        <f t="shared" si="1"/>
        <v>4</v>
      </c>
      <c r="F10" s="6"/>
      <c r="G10" s="6">
        <v>2</v>
      </c>
      <c r="H10" s="6">
        <v>1</v>
      </c>
      <c r="I10" s="6" t="s">
        <v>17</v>
      </c>
      <c r="J10" s="6">
        <v>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5.75" x14ac:dyDescent="0.25">
      <c r="A11" s="14" t="s">
        <v>19</v>
      </c>
      <c r="B11" s="11">
        <f t="shared" si="0"/>
        <v>56</v>
      </c>
      <c r="C11" s="11">
        <v>28</v>
      </c>
      <c r="D11" s="11">
        <v>28</v>
      </c>
      <c r="E11" s="12">
        <f t="shared" si="1"/>
        <v>5</v>
      </c>
      <c r="F11" s="15"/>
      <c r="G11" s="6">
        <v>2</v>
      </c>
      <c r="H11" s="6">
        <v>2</v>
      </c>
      <c r="I11" s="6" t="s">
        <v>17</v>
      </c>
      <c r="J11" s="6">
        <v>5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5.75" x14ac:dyDescent="0.25">
      <c r="A12" s="14" t="s">
        <v>20</v>
      </c>
      <c r="B12" s="11">
        <f t="shared" si="0"/>
        <v>28</v>
      </c>
      <c r="C12" s="11">
        <f t="shared" ref="C12" si="2">(G12+K12+O12+S12)*15</f>
        <v>0</v>
      </c>
      <c r="D12" s="11">
        <v>28</v>
      </c>
      <c r="E12" s="16">
        <v>4</v>
      </c>
      <c r="F12" s="17"/>
      <c r="G12" s="6"/>
      <c r="H12" s="6"/>
      <c r="I12" s="6"/>
      <c r="J12" s="6"/>
      <c r="K12" s="6"/>
      <c r="L12" s="6"/>
      <c r="M12" s="6"/>
      <c r="N12" s="6"/>
      <c r="O12" s="6">
        <v>0</v>
      </c>
      <c r="P12" s="6">
        <v>2</v>
      </c>
      <c r="Q12" s="6" t="s">
        <v>21</v>
      </c>
      <c r="R12" s="6">
        <v>4</v>
      </c>
      <c r="S12" s="6"/>
      <c r="T12" s="6"/>
      <c r="U12" s="6"/>
      <c r="V12" s="6"/>
    </row>
    <row r="13" spans="1:22" ht="15.75" x14ac:dyDescent="0.25">
      <c r="A13" s="14" t="s">
        <v>22</v>
      </c>
      <c r="B13" s="11">
        <f t="shared" si="0"/>
        <v>56</v>
      </c>
      <c r="C13" s="11">
        <v>28</v>
      </c>
      <c r="D13" s="11">
        <v>28</v>
      </c>
      <c r="E13" s="12">
        <f t="shared" si="1"/>
        <v>5</v>
      </c>
      <c r="F13" s="15"/>
      <c r="G13" s="6"/>
      <c r="H13" s="6"/>
      <c r="I13" s="6"/>
      <c r="J13" s="6"/>
      <c r="K13" s="6">
        <v>2</v>
      </c>
      <c r="L13" s="6">
        <v>2</v>
      </c>
      <c r="M13" s="6" t="s">
        <v>17</v>
      </c>
      <c r="N13" s="6">
        <v>5</v>
      </c>
      <c r="O13" s="6"/>
      <c r="P13" s="6"/>
      <c r="Q13" s="6"/>
      <c r="R13" s="6"/>
      <c r="S13" s="6"/>
      <c r="T13" s="6"/>
      <c r="U13" s="6"/>
      <c r="V13" s="6"/>
    </row>
    <row r="14" spans="1:22" ht="31.5" x14ac:dyDescent="0.25">
      <c r="A14" s="14" t="s">
        <v>23</v>
      </c>
      <c r="B14" s="11">
        <f t="shared" si="0"/>
        <v>56</v>
      </c>
      <c r="C14" s="11">
        <v>28</v>
      </c>
      <c r="D14" s="11">
        <v>28</v>
      </c>
      <c r="E14" s="16">
        <v>5</v>
      </c>
      <c r="F14" s="15"/>
      <c r="G14" s="6"/>
      <c r="H14" s="6"/>
      <c r="I14" s="6"/>
      <c r="J14" s="6"/>
      <c r="K14" s="6"/>
      <c r="L14" s="6"/>
      <c r="M14" s="6"/>
      <c r="N14" s="6"/>
      <c r="O14" s="6">
        <v>2</v>
      </c>
      <c r="P14" s="6">
        <v>2</v>
      </c>
      <c r="Q14" s="6" t="s">
        <v>17</v>
      </c>
      <c r="R14" s="6">
        <v>5</v>
      </c>
      <c r="S14" s="6"/>
      <c r="T14" s="6"/>
      <c r="U14" s="6"/>
      <c r="V14" s="6"/>
    </row>
    <row r="15" spans="1:22" ht="15.75" x14ac:dyDescent="0.25">
      <c r="A15" s="14" t="s">
        <v>24</v>
      </c>
      <c r="B15" s="11">
        <f t="shared" si="0"/>
        <v>56</v>
      </c>
      <c r="C15" s="11">
        <v>28</v>
      </c>
      <c r="D15" s="11">
        <v>28</v>
      </c>
      <c r="E15" s="16">
        <v>4</v>
      </c>
      <c r="F15" s="15"/>
      <c r="G15" s="6">
        <v>2</v>
      </c>
      <c r="H15" s="6">
        <v>2</v>
      </c>
      <c r="I15" s="6" t="s">
        <v>17</v>
      </c>
      <c r="J15" s="6">
        <v>4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5.75" x14ac:dyDescent="0.25">
      <c r="A16" s="18"/>
      <c r="B16" s="19"/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5.75" x14ac:dyDescent="0.25">
      <c r="A17" s="7" t="s">
        <v>25</v>
      </c>
      <c r="B17" s="7"/>
      <c r="C17" s="7"/>
      <c r="D17" s="7"/>
      <c r="E17" s="16">
        <f>SUM(E18:E26)</f>
        <v>32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5.75" x14ac:dyDescent="0.25">
      <c r="A18" s="13" t="s">
        <v>26</v>
      </c>
      <c r="B18" s="11">
        <f t="shared" ref="B18:B26" si="3">C18+D18</f>
        <v>42</v>
      </c>
      <c r="C18" s="11">
        <v>14</v>
      </c>
      <c r="D18" s="11">
        <v>28</v>
      </c>
      <c r="E18" s="12">
        <f t="shared" ref="E18:E25" si="4">+J18+N18+R18+V18</f>
        <v>4</v>
      </c>
      <c r="F18" s="6"/>
      <c r="G18" s="6">
        <v>1</v>
      </c>
      <c r="H18" s="6">
        <v>2</v>
      </c>
      <c r="I18" s="6" t="s">
        <v>21</v>
      </c>
      <c r="J18" s="6">
        <v>4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1.5" x14ac:dyDescent="0.25">
      <c r="A19" s="13" t="s">
        <v>27</v>
      </c>
      <c r="B19" s="11">
        <f t="shared" si="3"/>
        <v>28</v>
      </c>
      <c r="C19" s="11">
        <v>28</v>
      </c>
      <c r="D19" s="11">
        <f t="shared" ref="C19:D25" si="5">(H19+L19+P19+T19)*15</f>
        <v>0</v>
      </c>
      <c r="E19" s="12">
        <f t="shared" si="4"/>
        <v>3</v>
      </c>
      <c r="F19" s="6"/>
      <c r="G19" s="6">
        <v>2</v>
      </c>
      <c r="H19" s="6">
        <v>0</v>
      </c>
      <c r="I19" s="6" t="s">
        <v>17</v>
      </c>
      <c r="J19" s="6">
        <v>3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5.75" x14ac:dyDescent="0.25">
      <c r="A20" s="13" t="s">
        <v>28</v>
      </c>
      <c r="B20" s="11">
        <f t="shared" si="3"/>
        <v>28</v>
      </c>
      <c r="C20" s="11">
        <v>28</v>
      </c>
      <c r="D20" s="11">
        <f t="shared" si="5"/>
        <v>0</v>
      </c>
      <c r="E20" s="12">
        <f t="shared" si="4"/>
        <v>3</v>
      </c>
      <c r="F20" s="6"/>
      <c r="G20" s="6"/>
      <c r="H20" s="6"/>
      <c r="I20" s="6"/>
      <c r="J20" s="6"/>
      <c r="K20" s="6">
        <v>2</v>
      </c>
      <c r="L20" s="6">
        <v>0</v>
      </c>
      <c r="M20" s="6" t="s">
        <v>17</v>
      </c>
      <c r="N20" s="6">
        <v>3</v>
      </c>
      <c r="O20" s="6"/>
      <c r="P20" s="6"/>
      <c r="Q20" s="6"/>
      <c r="R20" s="6"/>
      <c r="S20" s="6"/>
      <c r="T20" s="6"/>
      <c r="U20" s="6"/>
      <c r="V20" s="6"/>
    </row>
    <row r="21" spans="1:22" ht="15.75" x14ac:dyDescent="0.25">
      <c r="A21" s="13" t="s">
        <v>29</v>
      </c>
      <c r="B21" s="11">
        <f t="shared" si="3"/>
        <v>42</v>
      </c>
      <c r="C21" s="11">
        <v>28</v>
      </c>
      <c r="D21" s="11">
        <v>14</v>
      </c>
      <c r="E21" s="12">
        <f t="shared" si="4"/>
        <v>3</v>
      </c>
      <c r="F21" s="21"/>
      <c r="G21" s="6"/>
      <c r="H21" s="6"/>
      <c r="I21" s="6"/>
      <c r="J21" s="6"/>
      <c r="K21" s="6">
        <v>2</v>
      </c>
      <c r="L21" s="6">
        <v>1</v>
      </c>
      <c r="M21" s="6" t="s">
        <v>21</v>
      </c>
      <c r="N21" s="6">
        <v>3</v>
      </c>
      <c r="O21" s="6"/>
      <c r="P21" s="6"/>
      <c r="Q21" s="6"/>
      <c r="R21" s="6"/>
      <c r="S21" s="6"/>
      <c r="T21" s="6"/>
      <c r="U21" s="6"/>
      <c r="V21" s="6"/>
    </row>
    <row r="22" spans="1:22" ht="15.75" x14ac:dyDescent="0.25">
      <c r="A22" s="13" t="s">
        <v>30</v>
      </c>
      <c r="B22" s="11">
        <f t="shared" si="3"/>
        <v>42</v>
      </c>
      <c r="C22" s="11">
        <v>28</v>
      </c>
      <c r="D22" s="11">
        <v>14</v>
      </c>
      <c r="E22" s="12">
        <f t="shared" si="4"/>
        <v>3</v>
      </c>
      <c r="F22" s="21"/>
      <c r="G22" s="6"/>
      <c r="H22" s="6"/>
      <c r="I22" s="6"/>
      <c r="J22" s="6"/>
      <c r="K22" s="6">
        <v>2</v>
      </c>
      <c r="L22" s="6">
        <v>1</v>
      </c>
      <c r="M22" s="6" t="s">
        <v>21</v>
      </c>
      <c r="N22" s="6">
        <v>3</v>
      </c>
      <c r="O22" s="6"/>
      <c r="P22" s="6"/>
      <c r="Q22" s="6"/>
      <c r="R22" s="6"/>
      <c r="S22" s="6"/>
      <c r="T22" s="6"/>
      <c r="U22" s="6"/>
      <c r="V22" s="6"/>
    </row>
    <row r="23" spans="1:22" ht="15.75" x14ac:dyDescent="0.25">
      <c r="A23" s="13" t="s">
        <v>31</v>
      </c>
      <c r="B23" s="11">
        <f t="shared" si="3"/>
        <v>28</v>
      </c>
      <c r="C23" s="11">
        <f t="shared" si="5"/>
        <v>0</v>
      </c>
      <c r="D23" s="11">
        <v>28</v>
      </c>
      <c r="E23" s="12">
        <f t="shared" si="4"/>
        <v>3</v>
      </c>
      <c r="F23" s="21"/>
      <c r="G23" s="6">
        <v>0</v>
      </c>
      <c r="H23" s="6">
        <v>2</v>
      </c>
      <c r="I23" s="6" t="s">
        <v>21</v>
      </c>
      <c r="J23" s="6">
        <v>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5.75" x14ac:dyDescent="0.25">
      <c r="A24" s="13" t="s">
        <v>32</v>
      </c>
      <c r="B24" s="11">
        <f t="shared" si="3"/>
        <v>56</v>
      </c>
      <c r="C24" s="11">
        <v>28</v>
      </c>
      <c r="D24" s="11">
        <v>28</v>
      </c>
      <c r="E24" s="12">
        <f t="shared" si="4"/>
        <v>5</v>
      </c>
      <c r="F24" s="15"/>
      <c r="G24" s="6"/>
      <c r="H24" s="6"/>
      <c r="I24" s="6"/>
      <c r="J24" s="6"/>
      <c r="K24" s="6">
        <v>2</v>
      </c>
      <c r="L24" s="6">
        <v>2</v>
      </c>
      <c r="M24" s="6" t="s">
        <v>17</v>
      </c>
      <c r="N24" s="6">
        <v>5</v>
      </c>
      <c r="O24" s="6"/>
      <c r="P24" s="6"/>
      <c r="Q24" s="6"/>
      <c r="R24" s="6"/>
      <c r="S24" s="6"/>
      <c r="T24" s="6"/>
      <c r="U24" s="6"/>
      <c r="V24" s="6"/>
    </row>
    <row r="25" spans="1:22" ht="15.75" x14ac:dyDescent="0.25">
      <c r="A25" s="13" t="s">
        <v>33</v>
      </c>
      <c r="B25" s="11">
        <f t="shared" si="3"/>
        <v>28</v>
      </c>
      <c r="C25" s="11">
        <v>28</v>
      </c>
      <c r="D25" s="11">
        <f t="shared" si="5"/>
        <v>0</v>
      </c>
      <c r="E25" s="12">
        <f t="shared" si="4"/>
        <v>3</v>
      </c>
      <c r="F25" s="21"/>
      <c r="G25" s="6"/>
      <c r="H25" s="6"/>
      <c r="I25" s="6"/>
      <c r="J25" s="6"/>
      <c r="K25" s="6"/>
      <c r="L25" s="6"/>
      <c r="M25" s="6"/>
      <c r="N25" s="6"/>
      <c r="O25" s="6">
        <v>2</v>
      </c>
      <c r="P25" s="6">
        <v>0</v>
      </c>
      <c r="Q25" s="6" t="s">
        <v>17</v>
      </c>
      <c r="R25" s="6">
        <v>3</v>
      </c>
      <c r="S25" s="6"/>
      <c r="T25" s="6"/>
      <c r="U25" s="6"/>
      <c r="V25" s="6"/>
    </row>
    <row r="26" spans="1:22" ht="15.75" x14ac:dyDescent="0.25">
      <c r="A26" s="13" t="s">
        <v>34</v>
      </c>
      <c r="B26" s="11">
        <f t="shared" si="3"/>
        <v>58</v>
      </c>
      <c r="C26" s="11">
        <v>28</v>
      </c>
      <c r="D26" s="11">
        <v>30</v>
      </c>
      <c r="E26" s="12">
        <v>5</v>
      </c>
      <c r="F26" s="6"/>
      <c r="G26" s="6"/>
      <c r="H26" s="6"/>
      <c r="I26" s="6"/>
      <c r="J26" s="6"/>
      <c r="K26" s="22"/>
      <c r="L26" s="20"/>
      <c r="M26" s="20"/>
      <c r="N26" s="20"/>
      <c r="O26" s="23"/>
      <c r="P26" s="23"/>
      <c r="Q26" s="23"/>
      <c r="R26" s="23"/>
      <c r="S26" s="6">
        <v>2</v>
      </c>
      <c r="T26" s="6">
        <v>2</v>
      </c>
      <c r="U26" s="6" t="s">
        <v>21</v>
      </c>
      <c r="V26" s="6">
        <v>5</v>
      </c>
    </row>
    <row r="27" spans="1:22" ht="15.75" x14ac:dyDescent="0.25">
      <c r="A27" s="7" t="s">
        <v>35</v>
      </c>
      <c r="B27" s="7"/>
      <c r="C27" s="7"/>
      <c r="D27" s="7"/>
      <c r="E27" s="16">
        <f>SUM(E28:E34)</f>
        <v>34</v>
      </c>
      <c r="F27" s="15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.75" x14ac:dyDescent="0.25">
      <c r="A28" s="13" t="s">
        <v>36</v>
      </c>
      <c r="B28" s="11">
        <f t="shared" ref="B28:B34" si="6">C28+D28</f>
        <v>56</v>
      </c>
      <c r="C28" s="11">
        <v>28</v>
      </c>
      <c r="D28" s="11">
        <v>28</v>
      </c>
      <c r="E28" s="12">
        <v>5</v>
      </c>
      <c r="F28" s="15"/>
      <c r="G28" s="6"/>
      <c r="H28" s="6"/>
      <c r="I28" s="6"/>
      <c r="J28" s="6"/>
      <c r="K28" s="6"/>
      <c r="L28" s="6"/>
      <c r="M28" s="6"/>
      <c r="N28" s="6"/>
      <c r="O28" s="6">
        <v>2</v>
      </c>
      <c r="P28" s="6">
        <v>2</v>
      </c>
      <c r="Q28" s="6" t="s">
        <v>21</v>
      </c>
      <c r="R28" s="6">
        <v>5</v>
      </c>
      <c r="S28" s="6"/>
      <c r="T28" s="6"/>
      <c r="U28" s="6"/>
      <c r="V28" s="6"/>
    </row>
    <row r="29" spans="1:22" ht="15.75" x14ac:dyDescent="0.25">
      <c r="A29" s="13" t="s">
        <v>37</v>
      </c>
      <c r="B29" s="11">
        <f t="shared" si="6"/>
        <v>56</v>
      </c>
      <c r="C29" s="11">
        <v>28</v>
      </c>
      <c r="D29" s="11">
        <v>28</v>
      </c>
      <c r="E29" s="12">
        <v>5</v>
      </c>
      <c r="F29" s="15"/>
      <c r="G29" s="6"/>
      <c r="H29" s="6"/>
      <c r="I29" s="6"/>
      <c r="J29" s="6"/>
      <c r="K29" s="6"/>
      <c r="L29" s="6"/>
      <c r="M29" s="6"/>
      <c r="N29" s="6"/>
      <c r="O29" s="6">
        <v>2</v>
      </c>
      <c r="P29" s="6">
        <v>2</v>
      </c>
      <c r="Q29" s="6" t="s">
        <v>17</v>
      </c>
      <c r="R29" s="6">
        <v>5</v>
      </c>
      <c r="S29" s="6"/>
      <c r="T29" s="6"/>
      <c r="U29" s="6"/>
      <c r="V29" s="6"/>
    </row>
    <row r="30" spans="1:22" ht="15.75" x14ac:dyDescent="0.25">
      <c r="A30" s="13" t="s">
        <v>38</v>
      </c>
      <c r="B30" s="11">
        <f t="shared" si="6"/>
        <v>56</v>
      </c>
      <c r="C30" s="11">
        <v>28</v>
      </c>
      <c r="D30" s="11">
        <v>28</v>
      </c>
      <c r="E30" s="12">
        <f t="shared" ref="E30:E34" si="7">+J30+N30+R30+V30</f>
        <v>5</v>
      </c>
      <c r="F30" s="1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>
        <v>2</v>
      </c>
      <c r="T30" s="6">
        <v>2</v>
      </c>
      <c r="U30" s="6" t="s">
        <v>21</v>
      </c>
      <c r="V30" s="6">
        <v>5</v>
      </c>
    </row>
    <row r="31" spans="1:22" ht="15.75" x14ac:dyDescent="0.25">
      <c r="A31" s="13" t="s">
        <v>39</v>
      </c>
      <c r="B31" s="11">
        <f t="shared" si="6"/>
        <v>56</v>
      </c>
      <c r="C31" s="11">
        <v>28</v>
      </c>
      <c r="D31" s="11">
        <v>28</v>
      </c>
      <c r="E31" s="12">
        <v>5</v>
      </c>
      <c r="F31" s="15"/>
      <c r="G31" s="6"/>
      <c r="H31" s="6"/>
      <c r="I31" s="6"/>
      <c r="J31" s="6"/>
      <c r="K31" s="6">
        <v>2</v>
      </c>
      <c r="L31" s="6">
        <v>2</v>
      </c>
      <c r="M31" s="6" t="s">
        <v>17</v>
      </c>
      <c r="N31" s="6">
        <v>5</v>
      </c>
      <c r="O31" s="16"/>
      <c r="P31" s="16"/>
      <c r="Q31" s="16"/>
      <c r="R31" s="16"/>
      <c r="S31" s="20"/>
      <c r="T31" s="20"/>
      <c r="U31" s="20"/>
      <c r="V31" s="20"/>
    </row>
    <row r="32" spans="1:22" ht="31.5" x14ac:dyDescent="0.25">
      <c r="A32" s="13" t="s">
        <v>40</v>
      </c>
      <c r="B32" s="11">
        <f t="shared" si="6"/>
        <v>42</v>
      </c>
      <c r="C32" s="11">
        <v>14</v>
      </c>
      <c r="D32" s="11">
        <v>28</v>
      </c>
      <c r="E32" s="12">
        <f t="shared" si="7"/>
        <v>4</v>
      </c>
      <c r="F32" s="1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>
        <v>1</v>
      </c>
      <c r="T32" s="6">
        <v>2</v>
      </c>
      <c r="U32" s="6" t="s">
        <v>21</v>
      </c>
      <c r="V32" s="6">
        <v>4</v>
      </c>
    </row>
    <row r="33" spans="1:22" ht="15.75" x14ac:dyDescent="0.25">
      <c r="A33" s="13" t="s">
        <v>41</v>
      </c>
      <c r="B33" s="11">
        <f t="shared" si="6"/>
        <v>56</v>
      </c>
      <c r="C33" s="11">
        <v>28</v>
      </c>
      <c r="D33" s="11">
        <v>28</v>
      </c>
      <c r="E33" s="12">
        <v>5</v>
      </c>
      <c r="F33" s="15"/>
      <c r="G33" s="6"/>
      <c r="H33" s="6"/>
      <c r="I33" s="6"/>
      <c r="J33" s="6"/>
      <c r="K33" s="6"/>
      <c r="L33" s="6"/>
      <c r="M33" s="6"/>
      <c r="N33" s="6"/>
      <c r="O33" s="6">
        <v>2</v>
      </c>
      <c r="P33" s="6">
        <v>2</v>
      </c>
      <c r="Q33" s="6" t="s">
        <v>17</v>
      </c>
      <c r="R33" s="6">
        <v>5</v>
      </c>
      <c r="S33" s="6"/>
      <c r="T33" s="6"/>
      <c r="U33" s="6"/>
      <c r="V33" s="6"/>
    </row>
    <row r="34" spans="1:22" ht="15.75" x14ac:dyDescent="0.25">
      <c r="A34" s="13" t="s">
        <v>42</v>
      </c>
      <c r="B34" s="11">
        <f t="shared" si="6"/>
        <v>56</v>
      </c>
      <c r="C34" s="11">
        <v>28</v>
      </c>
      <c r="D34" s="11">
        <v>28</v>
      </c>
      <c r="E34" s="12">
        <f t="shared" si="7"/>
        <v>5</v>
      </c>
      <c r="F34" s="2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>
        <v>2</v>
      </c>
      <c r="T34" s="6">
        <v>2</v>
      </c>
      <c r="U34" s="6" t="s">
        <v>17</v>
      </c>
      <c r="V34" s="6">
        <v>5</v>
      </c>
    </row>
    <row r="35" spans="1:22" ht="15.75" x14ac:dyDescent="0.25">
      <c r="A35" s="24" t="s">
        <v>43</v>
      </c>
      <c r="B35" s="16">
        <v>1155</v>
      </c>
      <c r="C35" s="16">
        <v>600</v>
      </c>
      <c r="D35" s="16">
        <v>555</v>
      </c>
      <c r="E35" s="16">
        <v>98</v>
      </c>
      <c r="F35" s="6"/>
      <c r="G35" s="16">
        <f t="shared" ref="G35:U35" si="8">SUM(G9:G34)</f>
        <v>11</v>
      </c>
      <c r="H35" s="16">
        <f t="shared" si="8"/>
        <v>11</v>
      </c>
      <c r="I35" s="16">
        <f t="shared" si="8"/>
        <v>0</v>
      </c>
      <c r="J35" s="16">
        <v>28</v>
      </c>
      <c r="K35" s="16">
        <v>12</v>
      </c>
      <c r="L35" s="16">
        <v>8</v>
      </c>
      <c r="M35" s="16">
        <f t="shared" si="8"/>
        <v>0</v>
      </c>
      <c r="N35" s="16">
        <v>24</v>
      </c>
      <c r="O35" s="16">
        <v>10</v>
      </c>
      <c r="P35" s="16">
        <v>10</v>
      </c>
      <c r="Q35" s="16">
        <f t="shared" si="8"/>
        <v>0</v>
      </c>
      <c r="R35" s="16">
        <v>27</v>
      </c>
      <c r="S35" s="16">
        <v>7</v>
      </c>
      <c r="T35" s="16">
        <v>8</v>
      </c>
      <c r="U35" s="16">
        <f t="shared" si="8"/>
        <v>0</v>
      </c>
      <c r="V35" s="16">
        <v>19</v>
      </c>
    </row>
    <row r="36" spans="1:22" ht="15.75" x14ac:dyDescent="0.25">
      <c r="A36" s="25"/>
      <c r="B36" s="25"/>
      <c r="C36" s="25"/>
      <c r="D36" s="25"/>
      <c r="E36" s="8"/>
      <c r="F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5.75" x14ac:dyDescent="0.25">
      <c r="A37" s="26" t="s">
        <v>44</v>
      </c>
      <c r="B37" s="27"/>
      <c r="C37" s="28"/>
      <c r="D37" s="11"/>
      <c r="E37" s="12"/>
      <c r="F37" s="29"/>
      <c r="G37" s="29"/>
      <c r="H37" s="29"/>
      <c r="I37" s="29"/>
      <c r="J37" s="29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5.75" x14ac:dyDescent="0.25">
      <c r="A38" s="10" t="s">
        <v>45</v>
      </c>
      <c r="B38" s="30">
        <f t="shared" ref="B38:B43" si="9">C38+D38</f>
        <v>28</v>
      </c>
      <c r="C38" s="31">
        <f t="shared" ref="C38:C43" si="10">(G38+K38+O38+S38)*15</f>
        <v>0</v>
      </c>
      <c r="D38" s="6">
        <v>28</v>
      </c>
      <c r="E38" s="16">
        <f t="shared" ref="E38:E43" si="11">+J38+N38+R38+V38</f>
        <v>3</v>
      </c>
      <c r="F38" s="6"/>
      <c r="G38" s="6">
        <v>0</v>
      </c>
      <c r="H38" s="6">
        <v>2</v>
      </c>
      <c r="I38" s="6" t="s">
        <v>21</v>
      </c>
      <c r="J38" s="6">
        <v>3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.75" x14ac:dyDescent="0.25">
      <c r="A39" s="10" t="s">
        <v>46</v>
      </c>
      <c r="B39" s="30">
        <f t="shared" si="9"/>
        <v>28</v>
      </c>
      <c r="C39" s="31">
        <f t="shared" si="10"/>
        <v>0</v>
      </c>
      <c r="D39" s="6">
        <v>28</v>
      </c>
      <c r="E39" s="16">
        <f t="shared" si="11"/>
        <v>3</v>
      </c>
      <c r="F39" s="6"/>
      <c r="G39" s="6"/>
      <c r="H39" s="6"/>
      <c r="I39" s="6"/>
      <c r="J39" s="6"/>
      <c r="K39" s="6">
        <v>0</v>
      </c>
      <c r="L39" s="6">
        <v>2</v>
      </c>
      <c r="M39" s="6" t="s">
        <v>21</v>
      </c>
      <c r="N39" s="6">
        <v>3</v>
      </c>
      <c r="O39" s="6"/>
      <c r="P39" s="6"/>
      <c r="Q39" s="6"/>
      <c r="R39" s="6"/>
      <c r="S39" s="6"/>
      <c r="T39" s="6"/>
      <c r="U39" s="6"/>
      <c r="V39" s="6"/>
    </row>
    <row r="40" spans="1:22" ht="15.75" x14ac:dyDescent="0.25">
      <c r="A40" s="26" t="s">
        <v>47</v>
      </c>
      <c r="B40" s="32">
        <f t="shared" si="9"/>
        <v>28</v>
      </c>
      <c r="C40" s="28">
        <v>0</v>
      </c>
      <c r="D40" s="11">
        <v>28</v>
      </c>
      <c r="E40" s="12">
        <v>1</v>
      </c>
      <c r="F40" s="11"/>
      <c r="G40" s="11">
        <v>0</v>
      </c>
      <c r="H40" s="11">
        <v>2</v>
      </c>
      <c r="I40" s="11" t="s">
        <v>21</v>
      </c>
      <c r="J40" s="11">
        <v>1</v>
      </c>
      <c r="K40" s="11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22" ht="15.75" x14ac:dyDescent="0.25">
      <c r="A41" s="10" t="s">
        <v>48</v>
      </c>
      <c r="B41" s="30">
        <f t="shared" si="9"/>
        <v>56</v>
      </c>
      <c r="C41" s="31">
        <f t="shared" si="10"/>
        <v>0</v>
      </c>
      <c r="D41" s="6">
        <v>56</v>
      </c>
      <c r="E41" s="16">
        <f t="shared" si="11"/>
        <v>3</v>
      </c>
      <c r="F41" s="6"/>
      <c r="G41" s="6"/>
      <c r="H41" s="6"/>
      <c r="I41" s="6"/>
      <c r="J41" s="6"/>
      <c r="K41" s="6">
        <v>0</v>
      </c>
      <c r="L41" s="6">
        <v>4</v>
      </c>
      <c r="M41" s="6" t="s">
        <v>21</v>
      </c>
      <c r="N41" s="6">
        <v>3</v>
      </c>
      <c r="O41" s="6"/>
      <c r="P41" s="6"/>
      <c r="Q41" s="6"/>
      <c r="R41" s="6"/>
      <c r="S41" s="6"/>
      <c r="T41" s="6"/>
      <c r="U41" s="6"/>
      <c r="V41" s="6"/>
    </row>
    <row r="42" spans="1:22" ht="15.75" x14ac:dyDescent="0.25">
      <c r="A42" s="10" t="s">
        <v>49</v>
      </c>
      <c r="B42" s="30">
        <f t="shared" si="9"/>
        <v>84</v>
      </c>
      <c r="C42" s="31">
        <f t="shared" si="10"/>
        <v>0</v>
      </c>
      <c r="D42" s="6">
        <v>84</v>
      </c>
      <c r="E42" s="16">
        <f t="shared" si="11"/>
        <v>4</v>
      </c>
      <c r="F42" s="6"/>
      <c r="G42" s="6"/>
      <c r="H42" s="6"/>
      <c r="I42" s="6"/>
      <c r="J42" s="6"/>
      <c r="K42" s="6"/>
      <c r="L42" s="6"/>
      <c r="M42" s="6"/>
      <c r="N42" s="6"/>
      <c r="O42" s="6">
        <v>0</v>
      </c>
      <c r="P42" s="6">
        <v>6</v>
      </c>
      <c r="Q42" s="6" t="s">
        <v>21</v>
      </c>
      <c r="R42" s="6">
        <v>4</v>
      </c>
      <c r="S42" s="6"/>
      <c r="T42" s="6"/>
      <c r="U42" s="6"/>
      <c r="V42" s="6"/>
    </row>
    <row r="43" spans="1:22" ht="15.75" x14ac:dyDescent="0.25">
      <c r="A43" s="10" t="s">
        <v>50</v>
      </c>
      <c r="B43" s="30">
        <f t="shared" si="9"/>
        <v>140</v>
      </c>
      <c r="C43" s="31">
        <f t="shared" si="10"/>
        <v>0</v>
      </c>
      <c r="D43" s="6">
        <v>140</v>
      </c>
      <c r="E43" s="16">
        <f t="shared" si="11"/>
        <v>8</v>
      </c>
      <c r="F43" s="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6">
        <v>0</v>
      </c>
      <c r="T43" s="6">
        <v>10</v>
      </c>
      <c r="U43" s="6" t="s">
        <v>21</v>
      </c>
      <c r="V43" s="6">
        <v>8</v>
      </c>
    </row>
    <row r="44" spans="1:22" ht="15.75" x14ac:dyDescent="0.25">
      <c r="A44" s="24" t="s">
        <v>43</v>
      </c>
      <c r="B44" s="16">
        <f>SUM(B38:B43)</f>
        <v>364</v>
      </c>
      <c r="C44" s="16">
        <f>SUM(C38:C43)</f>
        <v>0</v>
      </c>
      <c r="D44" s="16">
        <f>SUM(D38:D43)</f>
        <v>364</v>
      </c>
      <c r="E44" s="16">
        <f>SUM(E38:E43)</f>
        <v>22</v>
      </c>
      <c r="F44" s="34"/>
      <c r="G44" s="16">
        <f t="shared" ref="G44:V44" si="12">SUM(G37:G43)+G35</f>
        <v>11</v>
      </c>
      <c r="H44" s="16">
        <f t="shared" si="12"/>
        <v>15</v>
      </c>
      <c r="I44" s="16">
        <f t="shared" si="12"/>
        <v>0</v>
      </c>
      <c r="J44" s="16">
        <v>32</v>
      </c>
      <c r="K44" s="16">
        <f t="shared" si="12"/>
        <v>12</v>
      </c>
      <c r="L44" s="16">
        <f t="shared" si="12"/>
        <v>14</v>
      </c>
      <c r="M44" s="16">
        <f t="shared" si="12"/>
        <v>0</v>
      </c>
      <c r="N44" s="16">
        <f t="shared" si="12"/>
        <v>30</v>
      </c>
      <c r="O44" s="16">
        <f t="shared" si="12"/>
        <v>10</v>
      </c>
      <c r="P44" s="16">
        <f t="shared" si="12"/>
        <v>16</v>
      </c>
      <c r="Q44" s="16">
        <f t="shared" si="12"/>
        <v>0</v>
      </c>
      <c r="R44" s="16">
        <f t="shared" si="12"/>
        <v>31</v>
      </c>
      <c r="S44" s="16">
        <f t="shared" si="12"/>
        <v>7</v>
      </c>
      <c r="T44" s="16">
        <f t="shared" si="12"/>
        <v>18</v>
      </c>
      <c r="U44" s="16">
        <f t="shared" si="12"/>
        <v>0</v>
      </c>
      <c r="V44" s="16">
        <f t="shared" si="12"/>
        <v>27</v>
      </c>
    </row>
    <row r="45" spans="1:22" ht="15.75" x14ac:dyDescent="0.25">
      <c r="A45" s="1"/>
      <c r="B45" s="16">
        <f>+B35+B44</f>
        <v>1519</v>
      </c>
      <c r="C45" s="16">
        <f>+C35+C44</f>
        <v>600</v>
      </c>
      <c r="D45" s="16">
        <f>+D35+D44</f>
        <v>919</v>
      </c>
      <c r="E45" s="16">
        <v>120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1"/>
      <c r="C46" s="1"/>
      <c r="D46" s="1"/>
      <c r="E46" s="3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36">
        <f>SUM(C47:D47)</f>
        <v>1</v>
      </c>
      <c r="C47" s="36">
        <f>+C45/B45</f>
        <v>0.39499670836076367</v>
      </c>
      <c r="D47" s="36">
        <f>+D45/B45</f>
        <v>0.60500329163923638</v>
      </c>
      <c r="E47" s="3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1"/>
      <c r="C48" s="1"/>
      <c r="D48" s="1"/>
      <c r="E48" s="3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37" t="s">
        <v>51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1" t="s">
        <v>52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1" t="s">
        <v>53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"/>
      <c r="B52" s="1" t="s">
        <v>54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</sheetData>
  <mergeCells count="22">
    <mergeCell ref="A8:D8"/>
    <mergeCell ref="A17:D17"/>
    <mergeCell ref="A27:D27"/>
    <mergeCell ref="A36:D36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2026-09-22T06:33:35Z</dcterms:created>
  <dcterms:modified xsi:type="dcterms:W3CDTF">2026-09-22T06:33:55Z</dcterms:modified>
</cp:coreProperties>
</file>