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GTK\tantervek\tanterv 2024\Honlapra\Alapszakok\"/>
    </mc:Choice>
  </mc:AlternateContent>
  <bookViews>
    <workbookView xWindow="0" yWindow="0" windowWidth="24000" windowHeight="9300"/>
  </bookViews>
  <sheets>
    <sheet name="GV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E66" i="1" s="1"/>
  <c r="D58" i="1"/>
  <c r="D66" i="1" s="1"/>
  <c r="C58" i="1"/>
  <c r="C66" i="1" s="1"/>
  <c r="B58" i="1"/>
  <c r="B66" i="1" s="1"/>
  <c r="AH56" i="1"/>
  <c r="AH66" i="1" s="1"/>
  <c r="AG56" i="1"/>
  <c r="AG66" i="1" s="1"/>
  <c r="AF56" i="1"/>
  <c r="AF66" i="1" s="1"/>
  <c r="AE56" i="1"/>
  <c r="AE66" i="1" s="1"/>
  <c r="AD56" i="1"/>
  <c r="AD66" i="1" s="1"/>
  <c r="AC56" i="1"/>
  <c r="AC66" i="1" s="1"/>
  <c r="AB56" i="1"/>
  <c r="AB66" i="1" s="1"/>
  <c r="AA56" i="1"/>
  <c r="AA66" i="1" s="1"/>
  <c r="Z56" i="1"/>
  <c r="Z66" i="1" s="1"/>
  <c r="Y56" i="1"/>
  <c r="Y66" i="1" s="1"/>
  <c r="X56" i="1"/>
  <c r="X66" i="1" s="1"/>
  <c r="W56" i="1"/>
  <c r="W66" i="1" s="1"/>
  <c r="V56" i="1"/>
  <c r="V66" i="1" s="1"/>
  <c r="U56" i="1"/>
  <c r="U66" i="1" s="1"/>
  <c r="T56" i="1"/>
  <c r="T66" i="1" s="1"/>
  <c r="S56" i="1"/>
  <c r="S66" i="1" s="1"/>
  <c r="R56" i="1"/>
  <c r="R66" i="1" s="1"/>
  <c r="Q56" i="1"/>
  <c r="Q66" i="1" s="1"/>
  <c r="P56" i="1"/>
  <c r="P66" i="1" s="1"/>
  <c r="O56" i="1"/>
  <c r="O66" i="1" s="1"/>
  <c r="N56" i="1"/>
  <c r="N66" i="1" s="1"/>
  <c r="M56" i="1"/>
  <c r="M66" i="1" s="1"/>
  <c r="L56" i="1"/>
  <c r="L66" i="1" s="1"/>
  <c r="K56" i="1"/>
  <c r="K66" i="1" s="1"/>
  <c r="J56" i="1"/>
  <c r="J66" i="1" s="1"/>
  <c r="E68" i="1" s="1"/>
  <c r="I56" i="1"/>
  <c r="I66" i="1" s="1"/>
  <c r="H56" i="1"/>
  <c r="H66" i="1" s="1"/>
  <c r="G56" i="1"/>
  <c r="G66" i="1" s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E47" i="1"/>
  <c r="D47" i="1"/>
  <c r="C47" i="1"/>
  <c r="B47" i="1" s="1"/>
  <c r="E46" i="1"/>
  <c r="D46" i="1"/>
  <c r="C46" i="1"/>
  <c r="B46" i="1" s="1"/>
  <c r="E45" i="1"/>
  <c r="D45" i="1"/>
  <c r="C45" i="1"/>
  <c r="B45" i="1" s="1"/>
  <c r="E44" i="1"/>
  <c r="D44" i="1"/>
  <c r="C44" i="1"/>
  <c r="B44" i="1" s="1"/>
  <c r="E43" i="1"/>
  <c r="D43" i="1"/>
  <c r="C43" i="1"/>
  <c r="B43" i="1" s="1"/>
  <c r="E42" i="1"/>
  <c r="D42" i="1"/>
  <c r="C42" i="1"/>
  <c r="B42" i="1" s="1"/>
  <c r="E41" i="1"/>
  <c r="D41" i="1"/>
  <c r="C41" i="1"/>
  <c r="B41" i="1" s="1"/>
  <c r="E40" i="1"/>
  <c r="D40" i="1"/>
  <c r="C40" i="1"/>
  <c r="B40" i="1" s="1"/>
  <c r="E39" i="1"/>
  <c r="D39" i="1"/>
  <c r="C39" i="1"/>
  <c r="B39" i="1" s="1"/>
  <c r="E38" i="1"/>
  <c r="E37" i="1"/>
  <c r="D37" i="1"/>
  <c r="B37" i="1" s="1"/>
  <c r="C37" i="1"/>
  <c r="E36" i="1"/>
  <c r="D36" i="1"/>
  <c r="B36" i="1" s="1"/>
  <c r="C36" i="1"/>
  <c r="E35" i="1"/>
  <c r="D35" i="1"/>
  <c r="B35" i="1" s="1"/>
  <c r="C35" i="1"/>
  <c r="E34" i="1"/>
  <c r="D34" i="1"/>
  <c r="B34" i="1" s="1"/>
  <c r="C34" i="1"/>
  <c r="E33" i="1"/>
  <c r="D33" i="1"/>
  <c r="C33" i="1"/>
  <c r="B33" i="1" s="1"/>
  <c r="E32" i="1"/>
  <c r="D32" i="1"/>
  <c r="C32" i="1"/>
  <c r="B32" i="1" s="1"/>
  <c r="E31" i="1"/>
  <c r="D31" i="1"/>
  <c r="C31" i="1"/>
  <c r="B31" i="1" s="1"/>
  <c r="E30" i="1"/>
  <c r="D30" i="1"/>
  <c r="C30" i="1"/>
  <c r="B30" i="1" s="1"/>
  <c r="E29" i="1"/>
  <c r="D29" i="1"/>
  <c r="C29" i="1"/>
  <c r="B29" i="1" s="1"/>
  <c r="E28" i="1"/>
  <c r="D28" i="1"/>
  <c r="C28" i="1"/>
  <c r="B28" i="1" s="1"/>
  <c r="E27" i="1"/>
  <c r="D27" i="1"/>
  <c r="C27" i="1"/>
  <c r="B27" i="1" s="1"/>
  <c r="E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D56" i="1" s="1"/>
  <c r="D67" i="1" s="1"/>
  <c r="C8" i="1"/>
  <c r="C56" i="1" s="1"/>
  <c r="C67" i="1" s="1"/>
  <c r="B8" i="1"/>
  <c r="B56" i="1" s="1"/>
  <c r="B67" i="1" s="1"/>
  <c r="E7" i="1"/>
  <c r="E56" i="1" s="1"/>
  <c r="E67" i="1" s="1"/>
  <c r="C69" i="1" l="1"/>
  <c r="B69" i="1" s="1"/>
  <c r="D69" i="1"/>
</calcChain>
</file>

<file path=xl/sharedStrings.xml><?xml version="1.0" encoding="utf-8"?>
<sst xmlns="http://schemas.openxmlformats.org/spreadsheetml/2006/main" count="160" uniqueCount="84">
  <si>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</si>
  <si>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</si>
  <si>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</si>
  <si>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</si>
  <si>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</si>
  <si>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</si>
  <si>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</si>
  <si>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</si>
  <si>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</si>
  <si>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</si>
  <si>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III.</t>
  </si>
  <si>
    <t>IV.</t>
  </si>
  <si>
    <t>E</t>
  </si>
  <si>
    <t>GY</t>
  </si>
  <si>
    <t>V</t>
  </si>
  <si>
    <t>Kredit</t>
  </si>
  <si>
    <t>Gazdaságtudományi alapismeretek</t>
  </si>
  <si>
    <t>Gazdasági matematika</t>
  </si>
  <si>
    <t>G</t>
  </si>
  <si>
    <t>Mikroökonómia</t>
  </si>
  <si>
    <t>K</t>
  </si>
  <si>
    <t>Makroökonómia</t>
  </si>
  <si>
    <t>Gazdaságstatisztika</t>
  </si>
  <si>
    <t>Gaz.matematika</t>
  </si>
  <si>
    <t>Gazdasági jog</t>
  </si>
  <si>
    <t>Agrár-természettudományi és agrártechnológia alapismeretek</t>
  </si>
  <si>
    <t>Mezőgazdasági alapismeretek</t>
  </si>
  <si>
    <t>Agrártermelés természettudományi alapjai I. (növényélettan, növénytan)</t>
  </si>
  <si>
    <t>Agrártermelés természettudományi alapjai II. (állattan, állatélettan)</t>
  </si>
  <si>
    <t>Agrártermelés természettudományi alapjai III. (agrokémia, talajtan)</t>
  </si>
  <si>
    <t>Élelmiszerfeldolgozási alapismeretek</t>
  </si>
  <si>
    <t>Növénytermesztés</t>
  </si>
  <si>
    <t>Kertészet</t>
  </si>
  <si>
    <t>Állattenyésztés</t>
  </si>
  <si>
    <t>Mezőgazdasági műszaki ismeretek</t>
  </si>
  <si>
    <t>Precíziós mezőgazdaság</t>
  </si>
  <si>
    <t>Környezetgazdálkodás</t>
  </si>
  <si>
    <t>Környezetgazdaságtan</t>
  </si>
  <si>
    <t>Vállalkozási és üzleti alapismeretek</t>
  </si>
  <si>
    <t>Pénzügyi alapismeretek</t>
  </si>
  <si>
    <t>Számvitel I.</t>
  </si>
  <si>
    <t>Számvitel II.</t>
  </si>
  <si>
    <t>Marketing</t>
  </si>
  <si>
    <t>Üzemtan I</t>
  </si>
  <si>
    <t>Üzemtan II</t>
  </si>
  <si>
    <t>Üzemtan I.</t>
  </si>
  <si>
    <t>Agrárvállalkozások üzleti tervezése</t>
  </si>
  <si>
    <t>Emberi erőforrás menedzsment</t>
  </si>
  <si>
    <t>Vezetés- és munkaszervezés</t>
  </si>
  <si>
    <t>Ellátásilánc-menedzsment alapjai</t>
  </si>
  <si>
    <t>Vállalatirányítási rendszerek</t>
  </si>
  <si>
    <t>Agrárgazdasági elméleti és gyakorlati szakmai alapismeretek</t>
  </si>
  <si>
    <t>Agrárinformatika és digitalizáció</t>
  </si>
  <si>
    <t>Szak- és közigazgatási alapismeretek</t>
  </si>
  <si>
    <t>Támogatási és szabályozási rendszerek</t>
  </si>
  <si>
    <t>Ágazati gazdaságtan I.</t>
  </si>
  <si>
    <t>Ágazati gazdaságtan II.</t>
  </si>
  <si>
    <t>EU agrár- és környezetpolitika</t>
  </si>
  <si>
    <t>Szaknyelv I.</t>
  </si>
  <si>
    <t>Szaknyelv II.</t>
  </si>
  <si>
    <t>S</t>
  </si>
  <si>
    <t>Agrárgazdaságtan alapjai</t>
  </si>
  <si>
    <t>Vidékgazdasági, regionális és vidékfejlesztési alapismeretek</t>
  </si>
  <si>
    <t>Regionális gazdaságtan</t>
  </si>
  <si>
    <t>Vidékfejlesztés</t>
  </si>
  <si>
    <t>Településfejlesztés</t>
  </si>
  <si>
    <t>Vidékszociológia</t>
  </si>
  <si>
    <t>Vidék- és civilbiztonsági ismeretek</t>
  </si>
  <si>
    <t>Vidékfejlesztési projektek menedzsmentje</t>
  </si>
  <si>
    <t>Szaktanácsadás</t>
  </si>
  <si>
    <t>Összesen</t>
  </si>
  <si>
    <t>Kritériumfeltételek ***</t>
  </si>
  <si>
    <t>szabadon választható 1. tárgy</t>
  </si>
  <si>
    <t>szabadon választható 2. tárgy</t>
  </si>
  <si>
    <t>szabadon választható 3. tárgy</t>
  </si>
  <si>
    <t>Matematika kritériumtantárgy</t>
  </si>
  <si>
    <t>Szakdolgozat I.</t>
  </si>
  <si>
    <t>Szakdolgozat II.</t>
  </si>
  <si>
    <t>Szakdolgozat III.</t>
  </si>
  <si>
    <t>Gyakorlat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</si>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</sst>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2" applyFont="1"/>
    <xf numFmtId="0" fontId="4" fillId="0" borderId="1" xfId="1" applyFont="1" applyBorder="1" applyAlignment="1">
      <alignment horizontal="center" vertical="center" textRotation="90" wrapText="1"/>
    </xf>
    <xf numFmtId="0" fontId="7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wrapText="1"/>
    </xf>
    <xf numFmtId="0" fontId="5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left" vertical="center"/>
    </xf>
    <xf numFmtId="0" fontId="3" fillId="2" borderId="2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left" wrapText="1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0" borderId="1" xfId="3" applyFont="1" applyBorder="1"/>
    <xf numFmtId="0" fontId="4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5" fillId="0" borderId="1" xfId="2" applyFont="1" applyBorder="1"/>
    <xf numFmtId="0" fontId="4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1" applyFont="1"/>
    <xf numFmtId="0" fontId="4" fillId="0" borderId="0" xfId="1" applyFont="1" applyAlignment="1">
      <alignment horizontal="center" vertical="center" wrapText="1"/>
    </xf>
    <xf numFmtId="9" fontId="5" fillId="0" borderId="0" xfId="1" applyNumberFormat="1" applyFont="1"/>
    <xf numFmtId="0" fontId="5" fillId="3" borderId="0" xfId="1" applyFont="1" applyFill="1"/>
    <xf numFmtId="0" fontId="3" fillId="0" borderId="0" xfId="1" applyFont="1"/>
  </cellXfs>
  <cellStyles count="4">
    <cellStyle name="Normál" xfId="0" builtinId="0"/>
    <cellStyle name="Normál 2 2" xfId="1"/>
    <cellStyle name="Normál 3" xfId="3"/>
    <cellStyle name="Normá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H74"/>
  <sheetViews>
    <sheetView tabSelected="1" topLeftCell="A58" workbookViewId="0">
      <selection activeCell="S62" sqref="S62"/>
    </sheetView>
  </sheetViews>
  <sheetFormatPr defaultColWidth="9" defaultRowHeight="15" x14ac:dyDescent="0.25"/>
  <cols>
    <col min="1" max="1" width="53.7109375" style="4" bestFit="1" customWidth="1"/>
    <col min="2" max="2" width="5.28515625" style="4" customWidth="1"/>
    <col min="3" max="3" width="5" style="4" customWidth="1"/>
    <col min="4" max="4" width="5.42578125" style="4" customWidth="1"/>
    <col min="5" max="5" width="4" style="4" customWidth="1"/>
    <col min="6" max="6" width="10" style="4" customWidth="1"/>
    <col min="7" max="7" width="2.7109375" style="4" customWidth="1"/>
    <col min="8" max="8" width="3" style="4" customWidth="1"/>
    <col min="9" max="9" width="2.140625" style="4" customWidth="1"/>
    <col min="10" max="10" width="4.28515625" style="4" bestFit="1" customWidth="1"/>
    <col min="11" max="11" width="3.140625" style="4" customWidth="1"/>
    <col min="12" max="12" width="2.85546875" style="4" customWidth="1"/>
    <col min="13" max="13" width="2.7109375" style="4" customWidth="1"/>
    <col min="14" max="14" width="4.28515625" style="4" bestFit="1" customWidth="1"/>
    <col min="15" max="15" width="3.42578125" style="4" customWidth="1"/>
    <col min="16" max="16" width="3.28515625" style="4" customWidth="1"/>
    <col min="17" max="17" width="2.85546875" style="4" customWidth="1"/>
    <col min="18" max="18" width="4.28515625" style="4" bestFit="1" customWidth="1"/>
    <col min="19" max="19" width="3.140625" style="4" customWidth="1"/>
    <col min="20" max="20" width="3.5703125" style="4" customWidth="1"/>
    <col min="21" max="21" width="2.7109375" style="4" customWidth="1"/>
    <col min="22" max="22" width="4.28515625" style="4" bestFit="1" customWidth="1"/>
    <col min="23" max="23" width="3.7109375" style="4" customWidth="1"/>
    <col min="24" max="24" width="3.42578125" style="4" customWidth="1"/>
    <col min="25" max="25" width="2.42578125" style="4" customWidth="1"/>
    <col min="26" max="26" width="4" style="4" customWidth="1"/>
    <col min="27" max="27" width="3.28515625" style="4" bestFit="1" customWidth="1"/>
    <col min="28" max="28" width="3.28515625" style="4" customWidth="1"/>
    <col min="29" max="29" width="2.5703125" style="4" customWidth="1"/>
    <col min="30" max="30" width="4.28515625" style="4" bestFit="1" customWidth="1"/>
    <col min="31" max="31" width="2.85546875" style="4" customWidth="1"/>
    <col min="32" max="32" width="3.42578125" style="4" customWidth="1"/>
    <col min="33" max="33" width="3.140625" style="4" customWidth="1"/>
    <col min="34" max="34" width="4.28515625" style="4" bestFit="1" customWidth="1"/>
    <col min="35" max="16384" width="9" style="4"/>
  </cols>
  <sheetData>
    <row r="1" spans="1:34" x14ac:dyDescent="0.25">
      <c r="A1" s="1" t="s">
        <v>0</v>
      </c>
      <c r="B1" s="2" t="s">
        <v>1</v>
      </c>
      <c r="C1" s="1"/>
      <c r="D1" s="1"/>
      <c r="E1" s="1"/>
      <c r="F1" s="3" t="s">
        <v>2</v>
      </c>
      <c r="G1" s="2" t="s">
        <v>3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5">
      <c r="A2" s="1"/>
      <c r="B2" s="1"/>
      <c r="C2" s="1"/>
      <c r="D2" s="1"/>
      <c r="E2" s="1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5">
      <c r="A3" s="1"/>
      <c r="B3" s="5" t="s">
        <v>4</v>
      </c>
      <c r="C3" s="5" t="s">
        <v>5</v>
      </c>
      <c r="D3" s="5" t="s">
        <v>6</v>
      </c>
      <c r="E3" s="5" t="s">
        <v>7</v>
      </c>
      <c r="F3" s="3"/>
      <c r="G3" s="2" t="s">
        <v>8</v>
      </c>
      <c r="H3" s="2"/>
      <c r="I3" s="2"/>
      <c r="J3" s="2"/>
      <c r="K3" s="2"/>
      <c r="L3" s="2"/>
      <c r="M3" s="2"/>
      <c r="N3" s="2"/>
      <c r="O3" s="2" t="s">
        <v>9</v>
      </c>
      <c r="P3" s="2"/>
      <c r="Q3" s="2"/>
      <c r="R3" s="2"/>
      <c r="S3" s="2"/>
      <c r="T3" s="2"/>
      <c r="U3" s="2"/>
      <c r="V3" s="2"/>
      <c r="W3" s="2" t="s">
        <v>10</v>
      </c>
      <c r="X3" s="2"/>
      <c r="Y3" s="2"/>
      <c r="Z3" s="2"/>
      <c r="AA3" s="2"/>
      <c r="AB3" s="2"/>
      <c r="AC3" s="2"/>
      <c r="AD3" s="2"/>
      <c r="AE3" s="2" t="s">
        <v>11</v>
      </c>
      <c r="AF3" s="2"/>
      <c r="AG3" s="2"/>
      <c r="AH3" s="2"/>
    </row>
    <row r="4" spans="1:34" x14ac:dyDescent="0.25">
      <c r="A4" s="1"/>
      <c r="B4" s="5"/>
      <c r="C4" s="5"/>
      <c r="D4" s="5"/>
      <c r="E4" s="5"/>
      <c r="F4" s="3"/>
      <c r="G4" s="2">
        <v>1</v>
      </c>
      <c r="H4" s="2"/>
      <c r="I4" s="2"/>
      <c r="J4" s="2"/>
      <c r="K4" s="2">
        <v>2</v>
      </c>
      <c r="L4" s="2"/>
      <c r="M4" s="2"/>
      <c r="N4" s="2"/>
      <c r="O4" s="2">
        <v>3</v>
      </c>
      <c r="P4" s="2"/>
      <c r="Q4" s="2"/>
      <c r="R4" s="2"/>
      <c r="S4" s="2">
        <v>4</v>
      </c>
      <c r="T4" s="2"/>
      <c r="U4" s="2"/>
      <c r="V4" s="2"/>
      <c r="W4" s="2">
        <v>5</v>
      </c>
      <c r="X4" s="2"/>
      <c r="Y4" s="2"/>
      <c r="Z4" s="2"/>
      <c r="AA4" s="2">
        <v>6</v>
      </c>
      <c r="AB4" s="2"/>
      <c r="AC4" s="2"/>
      <c r="AD4" s="2"/>
      <c r="AE4" s="2">
        <v>7</v>
      </c>
      <c r="AF4" s="2"/>
      <c r="AG4" s="2"/>
      <c r="AH4" s="2"/>
    </row>
    <row r="5" spans="1:34" x14ac:dyDescent="0.25">
      <c r="A5" s="1"/>
      <c r="B5" s="5"/>
      <c r="C5" s="5"/>
      <c r="D5" s="5"/>
      <c r="E5" s="5"/>
      <c r="F5" s="3"/>
      <c r="G5" s="2">
        <v>15</v>
      </c>
      <c r="H5" s="2"/>
      <c r="I5" s="2"/>
      <c r="J5" s="2"/>
      <c r="K5" s="2">
        <v>15</v>
      </c>
      <c r="L5" s="2"/>
      <c r="M5" s="2"/>
      <c r="N5" s="2"/>
      <c r="O5" s="2">
        <v>15</v>
      </c>
      <c r="P5" s="2"/>
      <c r="Q5" s="2"/>
      <c r="R5" s="2"/>
      <c r="S5" s="2">
        <v>15</v>
      </c>
      <c r="T5" s="2"/>
      <c r="U5" s="2"/>
      <c r="V5" s="2"/>
      <c r="W5" s="2">
        <v>15</v>
      </c>
      <c r="X5" s="2"/>
      <c r="Y5" s="2"/>
      <c r="Z5" s="2"/>
      <c r="AA5" s="2">
        <v>15</v>
      </c>
      <c r="AB5" s="2"/>
      <c r="AC5" s="2"/>
      <c r="AD5" s="2"/>
      <c r="AE5" s="2">
        <v>15</v>
      </c>
      <c r="AF5" s="2"/>
      <c r="AG5" s="2"/>
      <c r="AH5" s="2"/>
    </row>
    <row r="6" spans="1:34" ht="22.5" x14ac:dyDescent="0.25">
      <c r="A6" s="1"/>
      <c r="B6" s="5"/>
      <c r="C6" s="5"/>
      <c r="D6" s="5"/>
      <c r="E6" s="5"/>
      <c r="F6" s="3"/>
      <c r="G6" s="6" t="s">
        <v>12</v>
      </c>
      <c r="H6" s="6" t="s">
        <v>13</v>
      </c>
      <c r="I6" s="6" t="s">
        <v>14</v>
      </c>
      <c r="J6" s="6" t="s">
        <v>15</v>
      </c>
      <c r="K6" s="6" t="s">
        <v>12</v>
      </c>
      <c r="L6" s="6" t="s">
        <v>13</v>
      </c>
      <c r="M6" s="6" t="s">
        <v>14</v>
      </c>
      <c r="N6" s="6" t="s">
        <v>15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12</v>
      </c>
      <c r="T6" s="6" t="s">
        <v>13</v>
      </c>
      <c r="U6" s="6" t="s">
        <v>14</v>
      </c>
      <c r="V6" s="6" t="s">
        <v>15</v>
      </c>
      <c r="W6" s="6" t="s">
        <v>12</v>
      </c>
      <c r="X6" s="6" t="s">
        <v>13</v>
      </c>
      <c r="Y6" s="6" t="s">
        <v>14</v>
      </c>
      <c r="Z6" s="6" t="s">
        <v>15</v>
      </c>
      <c r="AA6" s="6" t="s">
        <v>12</v>
      </c>
      <c r="AB6" s="6" t="s">
        <v>13</v>
      </c>
      <c r="AC6" s="6" t="s">
        <v>14</v>
      </c>
      <c r="AD6" s="6" t="s">
        <v>15</v>
      </c>
      <c r="AE6" s="6" t="s">
        <v>12</v>
      </c>
      <c r="AF6" s="6" t="s">
        <v>13</v>
      </c>
      <c r="AG6" s="6" t="s">
        <v>14</v>
      </c>
      <c r="AH6" s="6" t="s">
        <v>15</v>
      </c>
    </row>
    <row r="7" spans="1:34" x14ac:dyDescent="0.25">
      <c r="A7" s="7" t="s">
        <v>16</v>
      </c>
      <c r="B7" s="7"/>
      <c r="C7" s="7"/>
      <c r="D7" s="7"/>
      <c r="E7" s="8">
        <f>SUM(E8:E12)</f>
        <v>19</v>
      </c>
      <c r="F7" s="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x14ac:dyDescent="0.25">
      <c r="A8" s="11" t="s">
        <v>17</v>
      </c>
      <c r="B8" s="6">
        <f t="shared" ref="B8:B12" si="0">C8+D8</f>
        <v>60</v>
      </c>
      <c r="C8" s="6">
        <f t="shared" ref="C8:D12" si="1">(G8+K8+O8+S8+W8+AA8)*15</f>
        <v>30</v>
      </c>
      <c r="D8" s="6">
        <f t="shared" si="1"/>
        <v>30</v>
      </c>
      <c r="E8" s="12">
        <f>+J8+N8+R8+V8+Z8+AD8+AH8</f>
        <v>4</v>
      </c>
      <c r="F8" s="6"/>
      <c r="G8" s="13">
        <v>2</v>
      </c>
      <c r="H8" s="13">
        <v>2</v>
      </c>
      <c r="I8" s="13" t="s">
        <v>18</v>
      </c>
      <c r="J8" s="13">
        <v>4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6"/>
      <c r="AA8" s="6"/>
      <c r="AB8" s="6"/>
      <c r="AC8" s="6"/>
      <c r="AD8" s="6"/>
      <c r="AE8" s="6"/>
      <c r="AF8" s="6"/>
      <c r="AG8" s="6"/>
      <c r="AH8" s="6"/>
    </row>
    <row r="9" spans="1:34" x14ac:dyDescent="0.25">
      <c r="A9" s="11" t="s">
        <v>19</v>
      </c>
      <c r="B9" s="6">
        <f t="shared" si="0"/>
        <v>60</v>
      </c>
      <c r="C9" s="6">
        <f t="shared" si="1"/>
        <v>30</v>
      </c>
      <c r="D9" s="6">
        <f t="shared" si="1"/>
        <v>30</v>
      </c>
      <c r="E9" s="12">
        <f t="shared" ref="E9:E12" si="2">+J9+N9+R9+V9+Z9+AD9+AH9</f>
        <v>4</v>
      </c>
      <c r="F9" s="6"/>
      <c r="G9" s="13">
        <v>2</v>
      </c>
      <c r="H9" s="13">
        <v>2</v>
      </c>
      <c r="I9" s="13" t="s">
        <v>20</v>
      </c>
      <c r="J9" s="13">
        <v>4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6"/>
      <c r="AA9" s="6"/>
      <c r="AB9" s="6"/>
      <c r="AC9" s="6"/>
      <c r="AD9" s="6"/>
      <c r="AE9" s="6"/>
      <c r="AF9" s="6"/>
      <c r="AG9" s="6"/>
      <c r="AH9" s="6"/>
    </row>
    <row r="10" spans="1:34" ht="26.25" customHeight="1" x14ac:dyDescent="0.25">
      <c r="A10" s="11" t="s">
        <v>21</v>
      </c>
      <c r="B10" s="6">
        <f t="shared" si="0"/>
        <v>60</v>
      </c>
      <c r="C10" s="6">
        <f t="shared" si="1"/>
        <v>30</v>
      </c>
      <c r="D10" s="6">
        <f t="shared" si="1"/>
        <v>30</v>
      </c>
      <c r="E10" s="12">
        <f t="shared" si="2"/>
        <v>4</v>
      </c>
      <c r="F10" s="6" t="s">
        <v>19</v>
      </c>
      <c r="G10" s="13"/>
      <c r="H10" s="13"/>
      <c r="I10" s="13"/>
      <c r="J10" s="13"/>
      <c r="K10" s="13">
        <v>2</v>
      </c>
      <c r="L10" s="13">
        <v>2</v>
      </c>
      <c r="M10" s="13" t="s">
        <v>20</v>
      </c>
      <c r="N10" s="13">
        <v>4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28.5" customHeight="1" x14ac:dyDescent="0.25">
      <c r="A11" s="11" t="s">
        <v>22</v>
      </c>
      <c r="B11" s="6">
        <f t="shared" si="0"/>
        <v>60</v>
      </c>
      <c r="C11" s="6">
        <f t="shared" si="1"/>
        <v>30</v>
      </c>
      <c r="D11" s="6">
        <f t="shared" si="1"/>
        <v>30</v>
      </c>
      <c r="E11" s="12">
        <f t="shared" si="2"/>
        <v>4</v>
      </c>
      <c r="F11" s="6" t="s">
        <v>23</v>
      </c>
      <c r="G11" s="13"/>
      <c r="H11" s="13"/>
      <c r="I11" s="13"/>
      <c r="J11" s="13"/>
      <c r="K11" s="13">
        <v>2</v>
      </c>
      <c r="L11" s="13">
        <v>2</v>
      </c>
      <c r="M11" s="13" t="s">
        <v>18</v>
      </c>
      <c r="N11" s="13">
        <v>4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6"/>
      <c r="AA11" s="6"/>
      <c r="AB11" s="6"/>
      <c r="AC11" s="6"/>
      <c r="AD11" s="6"/>
      <c r="AE11" s="6"/>
      <c r="AF11" s="6"/>
      <c r="AG11" s="6"/>
      <c r="AH11" s="6"/>
    </row>
    <row r="12" spans="1:34" x14ac:dyDescent="0.25">
      <c r="A12" s="11" t="s">
        <v>24</v>
      </c>
      <c r="B12" s="6">
        <f t="shared" si="0"/>
        <v>30</v>
      </c>
      <c r="C12" s="6">
        <f t="shared" si="1"/>
        <v>30</v>
      </c>
      <c r="D12" s="6">
        <f t="shared" si="1"/>
        <v>0</v>
      </c>
      <c r="E12" s="12">
        <f t="shared" si="2"/>
        <v>3</v>
      </c>
      <c r="F12" s="6"/>
      <c r="G12" s="13">
        <v>2</v>
      </c>
      <c r="H12" s="13">
        <v>0</v>
      </c>
      <c r="I12" s="13" t="s">
        <v>20</v>
      </c>
      <c r="J12" s="13">
        <v>3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6"/>
      <c r="AA12" s="6"/>
      <c r="AB12" s="6"/>
      <c r="AC12" s="6"/>
      <c r="AD12" s="6"/>
      <c r="AE12" s="6"/>
      <c r="AF12" s="6"/>
      <c r="AG12" s="6"/>
      <c r="AH12" s="6"/>
    </row>
    <row r="13" spans="1:34" x14ac:dyDescent="0.25">
      <c r="A13" s="7" t="s">
        <v>25</v>
      </c>
      <c r="B13" s="7"/>
      <c r="C13" s="7"/>
      <c r="D13" s="7"/>
      <c r="E13" s="8">
        <f>SUM(E14:E25)</f>
        <v>46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x14ac:dyDescent="0.25">
      <c r="A14" s="14" t="s">
        <v>26</v>
      </c>
      <c r="B14" s="6">
        <f t="shared" ref="B14:B25" si="3">C14+D14</f>
        <v>45</v>
      </c>
      <c r="C14" s="6">
        <f t="shared" ref="C14:D25" si="4">(G14+K14+O14+S14+W14+AA14)*15</f>
        <v>15</v>
      </c>
      <c r="D14" s="6">
        <f t="shared" si="4"/>
        <v>30</v>
      </c>
      <c r="E14" s="12">
        <f>+J14+N14+R14+V14+Z14+AD14+AH14</f>
        <v>4</v>
      </c>
      <c r="F14" s="6"/>
      <c r="G14" s="6">
        <v>1</v>
      </c>
      <c r="H14" s="6">
        <v>2</v>
      </c>
      <c r="I14" s="6" t="s">
        <v>18</v>
      </c>
      <c r="J14" s="6">
        <v>4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x14ac:dyDescent="0.25">
      <c r="A15" s="14" t="s">
        <v>27</v>
      </c>
      <c r="B15" s="6">
        <f t="shared" si="3"/>
        <v>45</v>
      </c>
      <c r="C15" s="6">
        <f t="shared" si="4"/>
        <v>30</v>
      </c>
      <c r="D15" s="6">
        <f t="shared" si="4"/>
        <v>15</v>
      </c>
      <c r="E15" s="12">
        <f t="shared" ref="E15:E55" si="5">+J15+N15+R15+V15+Z15+AD15+AH15</f>
        <v>4</v>
      </c>
      <c r="F15" s="6"/>
      <c r="G15" s="6">
        <v>2</v>
      </c>
      <c r="H15" s="6">
        <v>1</v>
      </c>
      <c r="I15" s="6" t="s">
        <v>20</v>
      </c>
      <c r="J15" s="6">
        <v>4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x14ac:dyDescent="0.25">
      <c r="A16" s="14" t="s">
        <v>28</v>
      </c>
      <c r="B16" s="6">
        <f t="shared" si="3"/>
        <v>45</v>
      </c>
      <c r="C16" s="6">
        <f t="shared" si="4"/>
        <v>30</v>
      </c>
      <c r="D16" s="6">
        <f t="shared" si="4"/>
        <v>15</v>
      </c>
      <c r="E16" s="12">
        <f t="shared" si="5"/>
        <v>4</v>
      </c>
      <c r="F16" s="6"/>
      <c r="G16" s="6">
        <v>2</v>
      </c>
      <c r="H16" s="6">
        <v>1</v>
      </c>
      <c r="I16" s="6" t="s">
        <v>20</v>
      </c>
      <c r="J16" s="6">
        <v>4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x14ac:dyDescent="0.25">
      <c r="A17" s="14" t="s">
        <v>29</v>
      </c>
      <c r="B17" s="6">
        <f t="shared" si="3"/>
        <v>45</v>
      </c>
      <c r="C17" s="6">
        <f t="shared" si="4"/>
        <v>30</v>
      </c>
      <c r="D17" s="6">
        <f t="shared" si="4"/>
        <v>15</v>
      </c>
      <c r="E17" s="12">
        <f t="shared" si="5"/>
        <v>4</v>
      </c>
      <c r="F17" s="6"/>
      <c r="G17" s="6"/>
      <c r="H17" s="6"/>
      <c r="I17" s="6"/>
      <c r="J17" s="6"/>
      <c r="K17" s="6">
        <v>2</v>
      </c>
      <c r="L17" s="6">
        <v>1</v>
      </c>
      <c r="M17" s="6" t="s">
        <v>20</v>
      </c>
      <c r="N17" s="6">
        <v>4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x14ac:dyDescent="0.25">
      <c r="A18" s="14" t="s">
        <v>30</v>
      </c>
      <c r="B18" s="6">
        <f t="shared" si="3"/>
        <v>60</v>
      </c>
      <c r="C18" s="6">
        <f t="shared" si="4"/>
        <v>30</v>
      </c>
      <c r="D18" s="6">
        <f t="shared" si="4"/>
        <v>30</v>
      </c>
      <c r="E18" s="12">
        <f t="shared" si="5"/>
        <v>4</v>
      </c>
      <c r="F18" s="6"/>
      <c r="G18" s="6"/>
      <c r="H18" s="6"/>
      <c r="I18" s="6"/>
      <c r="J18" s="6"/>
      <c r="K18" s="6">
        <v>2</v>
      </c>
      <c r="L18" s="6">
        <v>2</v>
      </c>
      <c r="M18" s="6" t="s">
        <v>20</v>
      </c>
      <c r="N18" s="6">
        <v>4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x14ac:dyDescent="0.25">
      <c r="A19" s="14" t="s">
        <v>31</v>
      </c>
      <c r="B19" s="6">
        <f t="shared" si="3"/>
        <v>60</v>
      </c>
      <c r="C19" s="6">
        <f t="shared" si="4"/>
        <v>30</v>
      </c>
      <c r="D19" s="6">
        <f t="shared" si="4"/>
        <v>30</v>
      </c>
      <c r="E19" s="12">
        <f t="shared" si="5"/>
        <v>4</v>
      </c>
      <c r="F19" s="6"/>
      <c r="G19" s="6"/>
      <c r="H19" s="6"/>
      <c r="I19" s="6"/>
      <c r="J19" s="6"/>
      <c r="K19" s="6"/>
      <c r="L19" s="6"/>
      <c r="M19" s="6"/>
      <c r="N19" s="6"/>
      <c r="O19" s="6">
        <v>2</v>
      </c>
      <c r="P19" s="6">
        <v>2</v>
      </c>
      <c r="Q19" s="6" t="s">
        <v>20</v>
      </c>
      <c r="R19" s="6">
        <v>4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x14ac:dyDescent="0.25">
      <c r="A20" s="14" t="s">
        <v>32</v>
      </c>
      <c r="B20" s="6">
        <f t="shared" si="3"/>
        <v>60</v>
      </c>
      <c r="C20" s="6">
        <f t="shared" si="4"/>
        <v>30</v>
      </c>
      <c r="D20" s="6">
        <f t="shared" si="4"/>
        <v>30</v>
      </c>
      <c r="E20" s="12">
        <f t="shared" si="5"/>
        <v>4</v>
      </c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2</v>
      </c>
      <c r="Q20" s="6" t="s">
        <v>20</v>
      </c>
      <c r="R20" s="6">
        <v>4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x14ac:dyDescent="0.25">
      <c r="A21" s="14" t="s">
        <v>33</v>
      </c>
      <c r="B21" s="6">
        <f t="shared" si="3"/>
        <v>60</v>
      </c>
      <c r="C21" s="6">
        <f t="shared" si="4"/>
        <v>30</v>
      </c>
      <c r="D21" s="6">
        <f t="shared" si="4"/>
        <v>30</v>
      </c>
      <c r="E21" s="12">
        <f t="shared" si="5"/>
        <v>4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>
        <v>2</v>
      </c>
      <c r="T21" s="6">
        <v>2</v>
      </c>
      <c r="U21" s="6" t="s">
        <v>20</v>
      </c>
      <c r="V21" s="6">
        <v>4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x14ac:dyDescent="0.25">
      <c r="A22" s="14" t="s">
        <v>34</v>
      </c>
      <c r="B22" s="6">
        <f t="shared" si="3"/>
        <v>45</v>
      </c>
      <c r="C22" s="6">
        <f t="shared" si="4"/>
        <v>30</v>
      </c>
      <c r="D22" s="6">
        <f t="shared" si="4"/>
        <v>15</v>
      </c>
      <c r="E22" s="12">
        <f t="shared" si="5"/>
        <v>4</v>
      </c>
      <c r="F22" s="6"/>
      <c r="G22" s="6"/>
      <c r="H22" s="6"/>
      <c r="I22" s="6"/>
      <c r="J22" s="6"/>
      <c r="K22" s="6"/>
      <c r="L22" s="6"/>
      <c r="M22" s="6"/>
      <c r="N22" s="6"/>
      <c r="O22" s="6">
        <v>2</v>
      </c>
      <c r="P22" s="6">
        <v>1</v>
      </c>
      <c r="Q22" s="6" t="s">
        <v>20</v>
      </c>
      <c r="R22" s="6">
        <v>4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x14ac:dyDescent="0.25">
      <c r="A23" s="14" t="s">
        <v>35</v>
      </c>
      <c r="B23" s="6">
        <f t="shared" si="3"/>
        <v>45</v>
      </c>
      <c r="C23" s="6">
        <f t="shared" si="4"/>
        <v>30</v>
      </c>
      <c r="D23" s="6">
        <f t="shared" si="4"/>
        <v>15</v>
      </c>
      <c r="E23" s="12">
        <f t="shared" si="5"/>
        <v>4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>
        <v>2</v>
      </c>
      <c r="T23" s="6">
        <v>1</v>
      </c>
      <c r="U23" s="6" t="s">
        <v>20</v>
      </c>
      <c r="V23" s="6">
        <v>4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x14ac:dyDescent="0.25">
      <c r="A24" s="11" t="s">
        <v>36</v>
      </c>
      <c r="B24" s="6">
        <f t="shared" si="3"/>
        <v>30</v>
      </c>
      <c r="C24" s="6">
        <f t="shared" si="4"/>
        <v>30</v>
      </c>
      <c r="D24" s="6">
        <f t="shared" si="4"/>
        <v>0</v>
      </c>
      <c r="E24" s="12">
        <f t="shared" si="5"/>
        <v>3</v>
      </c>
      <c r="F24" s="6"/>
      <c r="G24" s="6"/>
      <c r="H24" s="6"/>
      <c r="I24" s="6"/>
      <c r="J24" s="6"/>
      <c r="K24" s="6"/>
      <c r="L24" s="6"/>
      <c r="M24" s="6"/>
      <c r="N24" s="6"/>
      <c r="O24" s="6">
        <v>2</v>
      </c>
      <c r="P24" s="6">
        <v>0</v>
      </c>
      <c r="Q24" s="6" t="s">
        <v>20</v>
      </c>
      <c r="R24" s="6">
        <v>3</v>
      </c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x14ac:dyDescent="0.25">
      <c r="A25" s="11" t="s">
        <v>37</v>
      </c>
      <c r="B25" s="6">
        <f t="shared" si="3"/>
        <v>30</v>
      </c>
      <c r="C25" s="6">
        <f t="shared" si="4"/>
        <v>30</v>
      </c>
      <c r="D25" s="6">
        <f t="shared" si="4"/>
        <v>0</v>
      </c>
      <c r="E25" s="12">
        <f t="shared" si="5"/>
        <v>3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>
        <v>2</v>
      </c>
      <c r="AB25" s="6">
        <v>0</v>
      </c>
      <c r="AC25" s="6" t="s">
        <v>20</v>
      </c>
      <c r="AD25" s="6">
        <v>3</v>
      </c>
      <c r="AE25" s="6"/>
      <c r="AF25" s="6"/>
      <c r="AG25" s="6"/>
      <c r="AH25" s="6"/>
    </row>
    <row r="26" spans="1:34" x14ac:dyDescent="0.25">
      <c r="A26" s="7" t="s">
        <v>38</v>
      </c>
      <c r="B26" s="7"/>
      <c r="C26" s="7"/>
      <c r="D26" s="7"/>
      <c r="E26" s="8">
        <f>SUM(E27:E37)</f>
        <v>42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x14ac:dyDescent="0.25">
      <c r="A27" s="11" t="s">
        <v>39</v>
      </c>
      <c r="B27" s="6">
        <f t="shared" ref="B27:B35" si="6">C27+D27</f>
        <v>60</v>
      </c>
      <c r="C27" s="6">
        <f t="shared" ref="C27:D35" si="7">(G27+K27+O27+S27+W27+AA27)*15</f>
        <v>30</v>
      </c>
      <c r="D27" s="6">
        <f t="shared" si="7"/>
        <v>30</v>
      </c>
      <c r="E27" s="12">
        <f t="shared" si="5"/>
        <v>4</v>
      </c>
      <c r="F27" s="6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>
        <v>2</v>
      </c>
      <c r="T27" s="13">
        <v>2</v>
      </c>
      <c r="U27" s="13" t="s">
        <v>18</v>
      </c>
      <c r="V27" s="13">
        <v>4</v>
      </c>
      <c r="W27" s="13"/>
      <c r="X27" s="13"/>
      <c r="Y27" s="13"/>
      <c r="Z27" s="13"/>
      <c r="AA27" s="13"/>
      <c r="AB27" s="13"/>
      <c r="AC27" s="13"/>
      <c r="AD27" s="13"/>
      <c r="AE27" s="6"/>
      <c r="AF27" s="6"/>
      <c r="AG27" s="6"/>
      <c r="AH27" s="6"/>
    </row>
    <row r="28" spans="1:34" x14ac:dyDescent="0.25">
      <c r="A28" s="11" t="s">
        <v>40</v>
      </c>
      <c r="B28" s="6">
        <f t="shared" si="6"/>
        <v>60</v>
      </c>
      <c r="C28" s="6">
        <f t="shared" si="7"/>
        <v>30</v>
      </c>
      <c r="D28" s="6">
        <f t="shared" si="7"/>
        <v>30</v>
      </c>
      <c r="E28" s="12">
        <f t="shared" si="5"/>
        <v>4</v>
      </c>
      <c r="F28" s="6"/>
      <c r="G28" s="13"/>
      <c r="H28" s="13"/>
      <c r="I28" s="13"/>
      <c r="J28" s="13"/>
      <c r="K28" s="13"/>
      <c r="L28" s="13"/>
      <c r="M28" s="13"/>
      <c r="N28" s="13"/>
      <c r="O28" s="13">
        <v>2</v>
      </c>
      <c r="P28" s="13">
        <v>2</v>
      </c>
      <c r="Q28" s="13" t="s">
        <v>20</v>
      </c>
      <c r="R28" s="13">
        <v>4</v>
      </c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6"/>
      <c r="AF28" s="6"/>
      <c r="AG28" s="6"/>
      <c r="AH28" s="6"/>
    </row>
    <row r="29" spans="1:34" ht="12.75" customHeight="1" x14ac:dyDescent="0.25">
      <c r="A29" s="11" t="s">
        <v>41</v>
      </c>
      <c r="B29" s="6">
        <f t="shared" si="6"/>
        <v>60</v>
      </c>
      <c r="C29" s="6">
        <f t="shared" si="7"/>
        <v>30</v>
      </c>
      <c r="D29" s="6">
        <f t="shared" si="7"/>
        <v>30</v>
      </c>
      <c r="E29" s="12">
        <f t="shared" si="5"/>
        <v>4</v>
      </c>
      <c r="F29" s="6" t="s">
        <v>40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>
        <v>2</v>
      </c>
      <c r="T29" s="6">
        <v>2</v>
      </c>
      <c r="U29" s="6" t="s">
        <v>20</v>
      </c>
      <c r="V29" s="6">
        <v>4</v>
      </c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x14ac:dyDescent="0.25">
      <c r="A30" s="11" t="s">
        <v>42</v>
      </c>
      <c r="B30" s="6">
        <f>C30+D30</f>
        <v>45</v>
      </c>
      <c r="C30" s="6">
        <f>(G30+K30+O30+S30+W30+AA30)*15</f>
        <v>30</v>
      </c>
      <c r="D30" s="6">
        <f>(H30+L30+P30+T30+X30+AB30)*15</f>
        <v>15</v>
      </c>
      <c r="E30" s="12">
        <f t="shared" si="5"/>
        <v>4</v>
      </c>
      <c r="F30" s="6"/>
      <c r="G30" s="6"/>
      <c r="H30" s="6"/>
      <c r="I30" s="6"/>
      <c r="J30" s="6"/>
      <c r="K30" s="6">
        <v>2</v>
      </c>
      <c r="L30" s="6">
        <v>1</v>
      </c>
      <c r="M30" s="6" t="s">
        <v>20</v>
      </c>
      <c r="N30" s="6">
        <v>4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x14ac:dyDescent="0.25">
      <c r="A31" s="11" t="s">
        <v>43</v>
      </c>
      <c r="B31" s="6">
        <f t="shared" si="6"/>
        <v>60</v>
      </c>
      <c r="C31" s="6">
        <f t="shared" si="7"/>
        <v>30</v>
      </c>
      <c r="D31" s="6">
        <f t="shared" si="7"/>
        <v>30</v>
      </c>
      <c r="E31" s="12">
        <f t="shared" si="5"/>
        <v>4</v>
      </c>
      <c r="F31" s="6"/>
      <c r="G31" s="6"/>
      <c r="H31" s="6"/>
      <c r="I31" s="6"/>
      <c r="J31" s="6"/>
      <c r="K31" s="6"/>
      <c r="L31" s="6"/>
      <c r="M31" s="6"/>
      <c r="N31" s="6"/>
      <c r="O31" s="6">
        <v>2</v>
      </c>
      <c r="P31" s="6">
        <v>2</v>
      </c>
      <c r="Q31" s="6" t="s">
        <v>18</v>
      </c>
      <c r="R31" s="6">
        <v>4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x14ac:dyDescent="0.25">
      <c r="A32" s="11" t="s">
        <v>44</v>
      </c>
      <c r="B32" s="6">
        <f t="shared" si="6"/>
        <v>60</v>
      </c>
      <c r="C32" s="6">
        <f t="shared" si="7"/>
        <v>30</v>
      </c>
      <c r="D32" s="6">
        <f t="shared" si="7"/>
        <v>30</v>
      </c>
      <c r="E32" s="12">
        <f t="shared" si="5"/>
        <v>5</v>
      </c>
      <c r="F32" s="6" t="s">
        <v>45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>
        <v>2</v>
      </c>
      <c r="T32" s="6">
        <v>2</v>
      </c>
      <c r="U32" s="6" t="s">
        <v>20</v>
      </c>
      <c r="V32" s="6">
        <v>5</v>
      </c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x14ac:dyDescent="0.25">
      <c r="A33" s="11" t="s">
        <v>46</v>
      </c>
      <c r="B33" s="6">
        <f t="shared" si="6"/>
        <v>30</v>
      </c>
      <c r="C33" s="6">
        <f t="shared" si="7"/>
        <v>0</v>
      </c>
      <c r="D33" s="6">
        <f t="shared" si="7"/>
        <v>30</v>
      </c>
      <c r="E33" s="12">
        <f t="shared" si="5"/>
        <v>3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>
        <v>0</v>
      </c>
      <c r="X33" s="6">
        <v>2</v>
      </c>
      <c r="Y33" s="6" t="s">
        <v>18</v>
      </c>
      <c r="Z33" s="6">
        <v>3</v>
      </c>
      <c r="AA33" s="6"/>
      <c r="AB33" s="6"/>
      <c r="AC33" s="6"/>
      <c r="AD33" s="6"/>
      <c r="AE33" s="6"/>
      <c r="AF33" s="6"/>
      <c r="AG33" s="6"/>
      <c r="AH33" s="6"/>
    </row>
    <row r="34" spans="1:34" x14ac:dyDescent="0.25">
      <c r="A34" s="11" t="s">
        <v>47</v>
      </c>
      <c r="B34" s="6">
        <f t="shared" si="6"/>
        <v>30</v>
      </c>
      <c r="C34" s="6">
        <f t="shared" si="7"/>
        <v>30</v>
      </c>
      <c r="D34" s="6">
        <f t="shared" si="7"/>
        <v>0</v>
      </c>
      <c r="E34" s="12">
        <f t="shared" si="5"/>
        <v>3</v>
      </c>
      <c r="F34" s="6"/>
      <c r="G34" s="6"/>
      <c r="H34" s="6"/>
      <c r="I34" s="6"/>
      <c r="J34" s="6"/>
      <c r="K34" s="6"/>
      <c r="L34" s="6"/>
      <c r="M34" s="6"/>
      <c r="N34" s="6"/>
      <c r="O34" s="6">
        <v>2</v>
      </c>
      <c r="P34" s="6">
        <v>0</v>
      </c>
      <c r="Q34" s="6" t="s">
        <v>20</v>
      </c>
      <c r="R34" s="6">
        <v>3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x14ac:dyDescent="0.25">
      <c r="A35" s="11" t="s">
        <v>48</v>
      </c>
      <c r="B35" s="6">
        <f t="shared" si="6"/>
        <v>45</v>
      </c>
      <c r="C35" s="6">
        <f t="shared" si="7"/>
        <v>15</v>
      </c>
      <c r="D35" s="6">
        <f t="shared" si="7"/>
        <v>30</v>
      </c>
      <c r="E35" s="12">
        <f t="shared" si="5"/>
        <v>4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>
        <v>1</v>
      </c>
      <c r="T35" s="6">
        <v>2</v>
      </c>
      <c r="U35" s="6" t="s">
        <v>18</v>
      </c>
      <c r="V35" s="6">
        <v>4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x14ac:dyDescent="0.25">
      <c r="A36" s="11" t="s">
        <v>49</v>
      </c>
      <c r="B36" s="6">
        <f>C36+D36</f>
        <v>45</v>
      </c>
      <c r="C36" s="6">
        <f>(G36+K36+O36+S36+W36+AA36)*15</f>
        <v>30</v>
      </c>
      <c r="D36" s="6">
        <f>(H36+L36+P36+T36+X36+AB36)*15</f>
        <v>15</v>
      </c>
      <c r="E36" s="12">
        <f>+J36+N36+R36+V36+Z36+AD36+AH36</f>
        <v>4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>
        <v>2</v>
      </c>
      <c r="AB36" s="6">
        <v>1</v>
      </c>
      <c r="AC36" s="6" t="s">
        <v>20</v>
      </c>
      <c r="AD36" s="6">
        <v>4</v>
      </c>
      <c r="AE36" s="6"/>
      <c r="AF36" s="6"/>
      <c r="AG36" s="6"/>
      <c r="AH36" s="6"/>
    </row>
    <row r="37" spans="1:34" x14ac:dyDescent="0.25">
      <c r="A37" s="11" t="s">
        <v>50</v>
      </c>
      <c r="B37" s="6">
        <f>C37+D37</f>
        <v>30</v>
      </c>
      <c r="C37" s="6">
        <f>(G37+K37+O37+S37+W37+AA37)*15</f>
        <v>30</v>
      </c>
      <c r="D37" s="6">
        <f>(H37+L37+P37+T37+X37+AB37)*15</f>
        <v>0</v>
      </c>
      <c r="E37" s="12">
        <f>+J37+N37+R37+V37+Z37+AD37+AH37</f>
        <v>3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>
        <v>2</v>
      </c>
      <c r="X37" s="6">
        <v>0</v>
      </c>
      <c r="Y37" s="6" t="s">
        <v>20</v>
      </c>
      <c r="Z37" s="6">
        <v>3</v>
      </c>
      <c r="AA37" s="6"/>
      <c r="AB37" s="6"/>
      <c r="AC37" s="6"/>
      <c r="AD37" s="6"/>
      <c r="AE37" s="6"/>
      <c r="AF37" s="6"/>
      <c r="AG37" s="6"/>
      <c r="AH37" s="6"/>
    </row>
    <row r="38" spans="1:34" x14ac:dyDescent="0.25">
      <c r="A38" s="15" t="s">
        <v>51</v>
      </c>
      <c r="B38" s="16"/>
      <c r="C38" s="16"/>
      <c r="D38" s="17"/>
      <c r="E38" s="8">
        <f>SUM(E39:E47)</f>
        <v>29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x14ac:dyDescent="0.25">
      <c r="A39" s="11" t="s">
        <v>52</v>
      </c>
      <c r="B39" s="6">
        <f t="shared" ref="B39:B55" si="8">C39+D39</f>
        <v>45</v>
      </c>
      <c r="C39" s="6">
        <f t="shared" ref="C39:D47" si="9">(G39+K39+O39+S39+W39+AA39)*15</f>
        <v>15</v>
      </c>
      <c r="D39" s="6">
        <f t="shared" si="9"/>
        <v>30</v>
      </c>
      <c r="E39" s="12">
        <f t="shared" si="5"/>
        <v>4</v>
      </c>
      <c r="F39" s="6"/>
      <c r="G39" s="6"/>
      <c r="H39" s="6"/>
      <c r="I39" s="6"/>
      <c r="J39" s="6"/>
      <c r="K39" s="6">
        <v>1</v>
      </c>
      <c r="L39" s="6">
        <v>2</v>
      </c>
      <c r="M39" s="6" t="s">
        <v>18</v>
      </c>
      <c r="N39" s="6">
        <v>4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6"/>
      <c r="AA39" s="6"/>
      <c r="AB39" s="6"/>
      <c r="AC39" s="6"/>
      <c r="AD39" s="6"/>
      <c r="AE39" s="6"/>
      <c r="AF39" s="6"/>
      <c r="AG39" s="6"/>
      <c r="AH39" s="6"/>
    </row>
    <row r="40" spans="1:34" x14ac:dyDescent="0.25">
      <c r="A40" s="11" t="s">
        <v>53</v>
      </c>
      <c r="B40" s="6">
        <f t="shared" si="8"/>
        <v>30</v>
      </c>
      <c r="C40" s="6">
        <f t="shared" si="9"/>
        <v>30</v>
      </c>
      <c r="D40" s="6">
        <f t="shared" si="9"/>
        <v>0</v>
      </c>
      <c r="E40" s="12">
        <f t="shared" si="5"/>
        <v>3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>
        <v>2</v>
      </c>
      <c r="X40" s="6">
        <v>0</v>
      </c>
      <c r="Y40" s="6" t="s">
        <v>20</v>
      </c>
      <c r="Z40" s="6">
        <v>3</v>
      </c>
      <c r="AA40" s="6"/>
      <c r="AB40" s="6"/>
      <c r="AC40" s="6"/>
      <c r="AD40" s="6"/>
      <c r="AE40" s="6"/>
      <c r="AF40" s="6"/>
      <c r="AG40" s="6"/>
      <c r="AH40" s="6"/>
    </row>
    <row r="41" spans="1:34" x14ac:dyDescent="0.25">
      <c r="A41" s="11" t="s">
        <v>54</v>
      </c>
      <c r="B41" s="6">
        <f t="shared" si="8"/>
        <v>30</v>
      </c>
      <c r="C41" s="6">
        <f t="shared" si="9"/>
        <v>30</v>
      </c>
      <c r="D41" s="6">
        <f t="shared" si="9"/>
        <v>0</v>
      </c>
      <c r="E41" s="12">
        <f t="shared" si="5"/>
        <v>3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>
        <v>2</v>
      </c>
      <c r="X41" s="6">
        <v>0</v>
      </c>
      <c r="Y41" s="6" t="s">
        <v>20</v>
      </c>
      <c r="Z41" s="6">
        <v>3</v>
      </c>
      <c r="AA41" s="6"/>
      <c r="AB41" s="6"/>
      <c r="AC41" s="6"/>
      <c r="AD41" s="6"/>
      <c r="AE41" s="6"/>
      <c r="AF41" s="6"/>
      <c r="AG41" s="6"/>
      <c r="AH41" s="6"/>
    </row>
    <row r="42" spans="1:34" x14ac:dyDescent="0.25">
      <c r="A42" s="11" t="s">
        <v>55</v>
      </c>
      <c r="B42" s="6">
        <f t="shared" si="8"/>
        <v>60</v>
      </c>
      <c r="C42" s="6">
        <f t="shared" si="9"/>
        <v>30</v>
      </c>
      <c r="D42" s="6">
        <f t="shared" si="9"/>
        <v>30</v>
      </c>
      <c r="E42" s="12">
        <f t="shared" si="5"/>
        <v>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>
        <v>2</v>
      </c>
      <c r="X42" s="6">
        <v>2</v>
      </c>
      <c r="Y42" s="6" t="s">
        <v>20</v>
      </c>
      <c r="Z42" s="6">
        <v>4</v>
      </c>
      <c r="AA42" s="6"/>
      <c r="AB42" s="6"/>
      <c r="AC42" s="6"/>
      <c r="AD42" s="6"/>
      <c r="AE42" s="6"/>
      <c r="AF42" s="6"/>
      <c r="AG42" s="6"/>
      <c r="AH42" s="6"/>
    </row>
    <row r="43" spans="1:34" x14ac:dyDescent="0.25">
      <c r="A43" s="11" t="s">
        <v>56</v>
      </c>
      <c r="B43" s="6">
        <f t="shared" si="8"/>
        <v>60</v>
      </c>
      <c r="C43" s="6">
        <f t="shared" si="9"/>
        <v>30</v>
      </c>
      <c r="D43" s="6">
        <f t="shared" si="9"/>
        <v>30</v>
      </c>
      <c r="E43" s="12">
        <f t="shared" si="5"/>
        <v>4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>
        <v>2</v>
      </c>
      <c r="AB43" s="6">
        <v>2</v>
      </c>
      <c r="AC43" s="6" t="s">
        <v>20</v>
      </c>
      <c r="AD43" s="6">
        <v>4</v>
      </c>
      <c r="AE43" s="6"/>
      <c r="AF43" s="6"/>
      <c r="AG43" s="6"/>
      <c r="AH43" s="6"/>
    </row>
    <row r="44" spans="1:34" x14ac:dyDescent="0.25">
      <c r="A44" s="11" t="s">
        <v>57</v>
      </c>
      <c r="B44" s="6">
        <f t="shared" si="8"/>
        <v>45</v>
      </c>
      <c r="C44" s="6">
        <f t="shared" si="9"/>
        <v>30</v>
      </c>
      <c r="D44" s="6">
        <f t="shared" si="9"/>
        <v>15</v>
      </c>
      <c r="E44" s="12">
        <f t="shared" si="5"/>
        <v>4</v>
      </c>
      <c r="F44" s="6"/>
      <c r="G44" s="6"/>
      <c r="H44" s="6"/>
      <c r="I44" s="6"/>
      <c r="J44" s="6"/>
      <c r="K44" s="6">
        <v>2</v>
      </c>
      <c r="L44" s="6">
        <v>1</v>
      </c>
      <c r="M44" s="6" t="s">
        <v>20</v>
      </c>
      <c r="N44" s="6">
        <v>4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x14ac:dyDescent="0.25">
      <c r="A45" s="11" t="s">
        <v>58</v>
      </c>
      <c r="B45" s="6">
        <f t="shared" si="8"/>
        <v>60</v>
      </c>
      <c r="C45" s="6">
        <f t="shared" si="9"/>
        <v>0</v>
      </c>
      <c r="D45" s="6">
        <f t="shared" si="9"/>
        <v>60</v>
      </c>
      <c r="E45" s="12">
        <f t="shared" si="5"/>
        <v>1</v>
      </c>
      <c r="F45" s="6"/>
      <c r="G45" s="6">
        <v>0</v>
      </c>
      <c r="H45" s="6">
        <v>4</v>
      </c>
      <c r="I45" s="6" t="s">
        <v>18</v>
      </c>
      <c r="J45" s="6">
        <v>1</v>
      </c>
      <c r="K45" s="18"/>
      <c r="L45" s="18"/>
      <c r="M45" s="18"/>
      <c r="N45" s="18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x14ac:dyDescent="0.25">
      <c r="A46" s="11" t="s">
        <v>59</v>
      </c>
      <c r="B46" s="6">
        <f t="shared" si="8"/>
        <v>60</v>
      </c>
      <c r="C46" s="6">
        <f t="shared" si="9"/>
        <v>0</v>
      </c>
      <c r="D46" s="6">
        <f t="shared" si="9"/>
        <v>60</v>
      </c>
      <c r="E46" s="12">
        <f t="shared" si="5"/>
        <v>1</v>
      </c>
      <c r="F46" s="6"/>
      <c r="G46" s="18"/>
      <c r="H46" s="18"/>
      <c r="I46" s="18"/>
      <c r="J46" s="18"/>
      <c r="K46" s="13">
        <v>0</v>
      </c>
      <c r="L46" s="13">
        <v>4</v>
      </c>
      <c r="M46" s="13" t="s">
        <v>60</v>
      </c>
      <c r="N46" s="13">
        <v>1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x14ac:dyDescent="0.25">
      <c r="A47" s="11" t="s">
        <v>61</v>
      </c>
      <c r="B47" s="6">
        <f t="shared" si="8"/>
        <v>60</v>
      </c>
      <c r="C47" s="6">
        <f t="shared" si="9"/>
        <v>30</v>
      </c>
      <c r="D47" s="6">
        <f t="shared" si="9"/>
        <v>30</v>
      </c>
      <c r="E47" s="12">
        <f t="shared" si="5"/>
        <v>5</v>
      </c>
      <c r="F47" s="6"/>
      <c r="G47" s="6"/>
      <c r="H47" s="6"/>
      <c r="I47" s="6"/>
      <c r="J47" s="6"/>
      <c r="K47" s="6"/>
      <c r="L47" s="6"/>
      <c r="M47" s="6"/>
      <c r="N47" s="6"/>
      <c r="O47" s="6">
        <v>2</v>
      </c>
      <c r="P47" s="6">
        <v>2</v>
      </c>
      <c r="Q47" s="6" t="s">
        <v>20</v>
      </c>
      <c r="R47" s="6">
        <v>5</v>
      </c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x14ac:dyDescent="0.25">
      <c r="A48" s="15" t="s">
        <v>62</v>
      </c>
      <c r="B48" s="16"/>
      <c r="C48" s="16"/>
      <c r="D48" s="17"/>
      <c r="E48" s="8">
        <f>SUM(E49:E55)</f>
        <v>23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x14ac:dyDescent="0.25">
      <c r="A49" s="11" t="s">
        <v>63</v>
      </c>
      <c r="B49" s="6">
        <f t="shared" si="8"/>
        <v>60</v>
      </c>
      <c r="C49" s="6">
        <f t="shared" ref="C49:D55" si="10">(G49+K49+O49+S49+W49+AA49)*15</f>
        <v>30</v>
      </c>
      <c r="D49" s="6">
        <f t="shared" si="10"/>
        <v>30</v>
      </c>
      <c r="E49" s="12">
        <f t="shared" si="5"/>
        <v>4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>
        <v>2</v>
      </c>
      <c r="T49" s="6">
        <v>2</v>
      </c>
      <c r="U49" s="6" t="s">
        <v>18</v>
      </c>
      <c r="V49" s="6">
        <v>4</v>
      </c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x14ac:dyDescent="0.25">
      <c r="A50" s="11" t="s">
        <v>64</v>
      </c>
      <c r="B50" s="6">
        <f t="shared" si="8"/>
        <v>60</v>
      </c>
      <c r="C50" s="6">
        <f t="shared" si="10"/>
        <v>30</v>
      </c>
      <c r="D50" s="6">
        <f t="shared" si="10"/>
        <v>30</v>
      </c>
      <c r="E50" s="12">
        <f t="shared" si="5"/>
        <v>4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>
        <v>2</v>
      </c>
      <c r="X50" s="6">
        <v>2</v>
      </c>
      <c r="Y50" s="6" t="s">
        <v>20</v>
      </c>
      <c r="Z50" s="6">
        <v>4</v>
      </c>
      <c r="AA50" s="6"/>
      <c r="AB50" s="6"/>
      <c r="AC50" s="6"/>
      <c r="AD50" s="6"/>
      <c r="AE50" s="6"/>
      <c r="AF50" s="6"/>
      <c r="AG50" s="6"/>
      <c r="AH50" s="6"/>
    </row>
    <row r="51" spans="1:34" x14ac:dyDescent="0.25">
      <c r="A51" s="11" t="s">
        <v>65</v>
      </c>
      <c r="B51" s="6">
        <f t="shared" si="8"/>
        <v>45</v>
      </c>
      <c r="C51" s="6">
        <f t="shared" si="10"/>
        <v>30</v>
      </c>
      <c r="D51" s="6">
        <f t="shared" si="10"/>
        <v>15</v>
      </c>
      <c r="E51" s="12">
        <f t="shared" si="5"/>
        <v>3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>
        <v>2</v>
      </c>
      <c r="AB51" s="6">
        <v>1</v>
      </c>
      <c r="AC51" s="6" t="s">
        <v>20</v>
      </c>
      <c r="AD51" s="6">
        <v>3</v>
      </c>
      <c r="AE51" s="6"/>
      <c r="AF51" s="6"/>
      <c r="AG51" s="6"/>
      <c r="AH51" s="6"/>
    </row>
    <row r="52" spans="1:34" x14ac:dyDescent="0.25">
      <c r="A52" s="19" t="s">
        <v>66</v>
      </c>
      <c r="B52" s="6">
        <f t="shared" si="8"/>
        <v>30</v>
      </c>
      <c r="C52" s="6">
        <f t="shared" si="10"/>
        <v>30</v>
      </c>
      <c r="D52" s="6">
        <f t="shared" si="10"/>
        <v>0</v>
      </c>
      <c r="E52" s="12">
        <f t="shared" si="5"/>
        <v>3</v>
      </c>
      <c r="F52" s="6"/>
      <c r="G52" s="13">
        <v>2</v>
      </c>
      <c r="H52" s="13">
        <v>0</v>
      </c>
      <c r="I52" s="13" t="s">
        <v>20</v>
      </c>
      <c r="J52" s="13">
        <v>3</v>
      </c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6"/>
    </row>
    <row r="53" spans="1:34" x14ac:dyDescent="0.25">
      <c r="A53" s="19" t="s">
        <v>67</v>
      </c>
      <c r="B53" s="6">
        <f t="shared" si="8"/>
        <v>30</v>
      </c>
      <c r="C53" s="6">
        <f t="shared" si="10"/>
        <v>30</v>
      </c>
      <c r="D53" s="6">
        <f t="shared" si="10"/>
        <v>0</v>
      </c>
      <c r="E53" s="12">
        <f t="shared" si="5"/>
        <v>3</v>
      </c>
      <c r="F53" s="6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>
        <v>2</v>
      </c>
      <c r="AB53" s="13">
        <v>0</v>
      </c>
      <c r="AC53" s="13" t="s">
        <v>20</v>
      </c>
      <c r="AD53" s="13">
        <v>3</v>
      </c>
      <c r="AE53" s="13"/>
      <c r="AF53" s="13"/>
      <c r="AG53" s="13"/>
      <c r="AH53" s="6"/>
    </row>
    <row r="54" spans="1:34" x14ac:dyDescent="0.25">
      <c r="A54" s="11" t="s">
        <v>68</v>
      </c>
      <c r="B54" s="6">
        <f t="shared" si="8"/>
        <v>45</v>
      </c>
      <c r="C54" s="6">
        <f t="shared" si="10"/>
        <v>15</v>
      </c>
      <c r="D54" s="6">
        <f t="shared" si="10"/>
        <v>30</v>
      </c>
      <c r="E54" s="12">
        <f t="shared" si="5"/>
        <v>3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>
        <v>1</v>
      </c>
      <c r="AB54" s="6">
        <v>2</v>
      </c>
      <c r="AC54" s="6" t="s">
        <v>18</v>
      </c>
      <c r="AD54" s="6">
        <v>3</v>
      </c>
      <c r="AE54" s="6"/>
      <c r="AF54" s="6"/>
      <c r="AG54" s="6"/>
      <c r="AH54" s="6"/>
    </row>
    <row r="55" spans="1:34" x14ac:dyDescent="0.25">
      <c r="A55" s="11" t="s">
        <v>69</v>
      </c>
      <c r="B55" s="6">
        <f t="shared" si="8"/>
        <v>45</v>
      </c>
      <c r="C55" s="6">
        <f t="shared" si="10"/>
        <v>30</v>
      </c>
      <c r="D55" s="6">
        <f t="shared" si="10"/>
        <v>15</v>
      </c>
      <c r="E55" s="12">
        <f t="shared" si="5"/>
        <v>3</v>
      </c>
      <c r="F55" s="6"/>
      <c r="G55" s="6"/>
      <c r="H55" s="6"/>
      <c r="I55" s="6"/>
      <c r="J55" s="6"/>
      <c r="K55" s="18"/>
      <c r="L55" s="18"/>
      <c r="M55" s="18"/>
      <c r="N55" s="18"/>
      <c r="O55" s="6"/>
      <c r="P55" s="6"/>
      <c r="Q55" s="6"/>
      <c r="R55" s="6"/>
      <c r="S55" s="6">
        <v>2</v>
      </c>
      <c r="T55" s="6">
        <v>1</v>
      </c>
      <c r="U55" s="6" t="s">
        <v>20</v>
      </c>
      <c r="V55" s="6">
        <v>3</v>
      </c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x14ac:dyDescent="0.25">
      <c r="A56" s="20" t="s">
        <v>70</v>
      </c>
      <c r="B56" s="8">
        <f>SUM(B8:B54)</f>
        <v>2085</v>
      </c>
      <c r="C56" s="8">
        <f>SUM(C8:C54)</f>
        <v>1140</v>
      </c>
      <c r="D56" s="8">
        <f>SUM(D8:D54)</f>
        <v>945</v>
      </c>
      <c r="E56" s="8">
        <f>+E7+E13+E26+E38+E48</f>
        <v>159</v>
      </c>
      <c r="F56" s="9"/>
      <c r="G56" s="8">
        <f t="shared" ref="G56:AH56" si="11">SUM(G8:G55)</f>
        <v>13</v>
      </c>
      <c r="H56" s="8">
        <f t="shared" si="11"/>
        <v>12</v>
      </c>
      <c r="I56" s="8">
        <f t="shared" si="11"/>
        <v>0</v>
      </c>
      <c r="J56" s="21">
        <f t="shared" si="11"/>
        <v>27</v>
      </c>
      <c r="K56" s="8">
        <f t="shared" si="11"/>
        <v>13</v>
      </c>
      <c r="L56" s="8">
        <f t="shared" si="11"/>
        <v>15</v>
      </c>
      <c r="M56" s="8">
        <f t="shared" si="11"/>
        <v>0</v>
      </c>
      <c r="N56" s="21">
        <f t="shared" si="11"/>
        <v>29</v>
      </c>
      <c r="O56" s="8">
        <f t="shared" si="11"/>
        <v>16</v>
      </c>
      <c r="P56" s="8">
        <f t="shared" si="11"/>
        <v>11</v>
      </c>
      <c r="Q56" s="8">
        <f t="shared" si="11"/>
        <v>0</v>
      </c>
      <c r="R56" s="21">
        <f t="shared" si="11"/>
        <v>31</v>
      </c>
      <c r="S56" s="8">
        <f t="shared" si="11"/>
        <v>15</v>
      </c>
      <c r="T56" s="8">
        <f t="shared" si="11"/>
        <v>14</v>
      </c>
      <c r="U56" s="8">
        <f t="shared" si="11"/>
        <v>0</v>
      </c>
      <c r="V56" s="21">
        <f t="shared" si="11"/>
        <v>32</v>
      </c>
      <c r="W56" s="8">
        <f t="shared" si="11"/>
        <v>10</v>
      </c>
      <c r="X56" s="8">
        <f t="shared" si="11"/>
        <v>6</v>
      </c>
      <c r="Y56" s="8">
        <f t="shared" si="11"/>
        <v>0</v>
      </c>
      <c r="Z56" s="21">
        <f t="shared" si="11"/>
        <v>20</v>
      </c>
      <c r="AA56" s="8">
        <f t="shared" si="11"/>
        <v>11</v>
      </c>
      <c r="AB56" s="8">
        <f t="shared" si="11"/>
        <v>6</v>
      </c>
      <c r="AC56" s="8">
        <f t="shared" si="11"/>
        <v>0</v>
      </c>
      <c r="AD56" s="21">
        <f t="shared" si="11"/>
        <v>20</v>
      </c>
      <c r="AE56" s="8">
        <f t="shared" si="11"/>
        <v>0</v>
      </c>
      <c r="AF56" s="8">
        <f t="shared" si="11"/>
        <v>0</v>
      </c>
      <c r="AG56" s="8">
        <f t="shared" si="11"/>
        <v>0</v>
      </c>
      <c r="AH56" s="21">
        <f t="shared" si="11"/>
        <v>0</v>
      </c>
    </row>
    <row r="57" spans="1:34" x14ac:dyDescent="0.25">
      <c r="A57" s="22" t="s">
        <v>71</v>
      </c>
      <c r="B57" s="23"/>
      <c r="C57" s="24"/>
      <c r="D57" s="6"/>
      <c r="E57" s="12"/>
      <c r="F57" s="6"/>
      <c r="G57" s="6"/>
      <c r="H57" s="6"/>
      <c r="I57" s="6"/>
      <c r="J57" s="6"/>
      <c r="K57" s="13"/>
      <c r="L57" s="13"/>
      <c r="M57" s="13"/>
      <c r="N57" s="13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18"/>
      <c r="AF57" s="18"/>
      <c r="AG57" s="18"/>
      <c r="AH57" s="18"/>
    </row>
    <row r="58" spans="1:34" x14ac:dyDescent="0.25">
      <c r="A58" s="11" t="s">
        <v>72</v>
      </c>
      <c r="B58" s="23">
        <f t="shared" ref="B58:B65" si="12">C58+D58</f>
        <v>30</v>
      </c>
      <c r="C58" s="24">
        <f t="shared" ref="C58:D64" si="13">(G58+K58+O58+S58+W58+AA58)*15</f>
        <v>30</v>
      </c>
      <c r="D58" s="6">
        <f t="shared" si="13"/>
        <v>0</v>
      </c>
      <c r="E58" s="12">
        <f t="shared" ref="E58:E65" si="14">+J58+N58+R58+V58+Z58+AD58+AH58</f>
        <v>3</v>
      </c>
      <c r="F58" s="6"/>
      <c r="G58" s="18"/>
      <c r="H58" s="18"/>
      <c r="I58" s="18"/>
      <c r="J58" s="18"/>
      <c r="K58" s="6">
        <v>2</v>
      </c>
      <c r="L58" s="6">
        <v>0</v>
      </c>
      <c r="M58" s="6" t="s">
        <v>20</v>
      </c>
      <c r="N58" s="6">
        <v>3</v>
      </c>
      <c r="O58" s="6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25"/>
      <c r="AB58" s="25"/>
      <c r="AC58" s="25"/>
      <c r="AD58" s="25"/>
      <c r="AE58" s="18"/>
      <c r="AF58" s="18"/>
      <c r="AG58" s="18"/>
      <c r="AH58" s="18"/>
    </row>
    <row r="59" spans="1:34" x14ac:dyDescent="0.25">
      <c r="A59" s="11" t="s">
        <v>73</v>
      </c>
      <c r="B59" s="23">
        <f t="shared" si="12"/>
        <v>30</v>
      </c>
      <c r="C59" s="24">
        <f t="shared" si="13"/>
        <v>30</v>
      </c>
      <c r="D59" s="6">
        <f t="shared" si="13"/>
        <v>0</v>
      </c>
      <c r="E59" s="12">
        <f t="shared" si="14"/>
        <v>4</v>
      </c>
      <c r="F59" s="6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6"/>
      <c r="V59" s="6"/>
      <c r="W59" s="6">
        <v>2</v>
      </c>
      <c r="X59" s="6">
        <v>0</v>
      </c>
      <c r="Y59" s="6" t="s">
        <v>20</v>
      </c>
      <c r="Z59" s="6">
        <v>4</v>
      </c>
      <c r="AA59" s="6"/>
      <c r="AB59" s="6"/>
      <c r="AC59" s="6"/>
      <c r="AD59" s="6"/>
      <c r="AE59" s="18"/>
      <c r="AF59" s="18"/>
      <c r="AG59" s="18"/>
      <c r="AH59" s="18"/>
    </row>
    <row r="60" spans="1:34" x14ac:dyDescent="0.25">
      <c r="A60" s="11" t="s">
        <v>74</v>
      </c>
      <c r="B60" s="23">
        <f t="shared" si="12"/>
        <v>30</v>
      </c>
      <c r="C60" s="24">
        <f t="shared" si="13"/>
        <v>0</v>
      </c>
      <c r="D60" s="6">
        <f t="shared" si="13"/>
        <v>30</v>
      </c>
      <c r="E60" s="12">
        <f t="shared" si="14"/>
        <v>3</v>
      </c>
      <c r="F60" s="6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6"/>
      <c r="V60" s="6"/>
      <c r="W60" s="6"/>
      <c r="X60" s="6"/>
      <c r="Y60" s="6"/>
      <c r="Z60" s="6"/>
      <c r="AA60" s="6">
        <v>0</v>
      </c>
      <c r="AB60" s="6">
        <v>2</v>
      </c>
      <c r="AC60" s="6" t="s">
        <v>18</v>
      </c>
      <c r="AD60" s="6">
        <v>3</v>
      </c>
      <c r="AE60" s="18"/>
      <c r="AF60" s="18"/>
      <c r="AG60" s="18"/>
      <c r="AH60" s="18"/>
    </row>
    <row r="61" spans="1:34" x14ac:dyDescent="0.25">
      <c r="A61" s="26" t="s">
        <v>75</v>
      </c>
      <c r="B61" s="27">
        <f t="shared" si="12"/>
        <v>30</v>
      </c>
      <c r="C61" s="24">
        <f t="shared" si="13"/>
        <v>0</v>
      </c>
      <c r="D61" s="6">
        <f t="shared" si="13"/>
        <v>30</v>
      </c>
      <c r="E61" s="12">
        <f t="shared" si="14"/>
        <v>1</v>
      </c>
      <c r="F61" s="6"/>
      <c r="G61" s="28">
        <v>0</v>
      </c>
      <c r="H61" s="28">
        <v>2</v>
      </c>
      <c r="I61" s="28" t="s">
        <v>18</v>
      </c>
      <c r="J61" s="28">
        <v>1</v>
      </c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25"/>
      <c r="AB61" s="25"/>
      <c r="AC61" s="25"/>
      <c r="AD61" s="25"/>
      <c r="AE61" s="18"/>
      <c r="AF61" s="18"/>
      <c r="AG61" s="18"/>
      <c r="AH61" s="18"/>
    </row>
    <row r="62" spans="1:34" x14ac:dyDescent="0.25">
      <c r="A62" s="11" t="s">
        <v>76</v>
      </c>
      <c r="B62" s="23">
        <f t="shared" si="12"/>
        <v>45</v>
      </c>
      <c r="C62" s="24">
        <f t="shared" si="13"/>
        <v>0</v>
      </c>
      <c r="D62" s="6">
        <f t="shared" si="13"/>
        <v>45</v>
      </c>
      <c r="E62" s="12">
        <f t="shared" si="14"/>
        <v>5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>
        <v>0</v>
      </c>
      <c r="X62" s="6">
        <v>3</v>
      </c>
      <c r="Y62" s="6" t="s">
        <v>18</v>
      </c>
      <c r="Z62" s="6">
        <v>5</v>
      </c>
      <c r="AA62" s="6"/>
      <c r="AB62" s="6"/>
      <c r="AC62" s="6"/>
      <c r="AD62" s="6"/>
      <c r="AE62" s="6"/>
      <c r="AF62" s="6"/>
      <c r="AG62" s="6"/>
      <c r="AH62" s="6"/>
    </row>
    <row r="63" spans="1:34" x14ac:dyDescent="0.25">
      <c r="A63" s="11" t="s">
        <v>77</v>
      </c>
      <c r="B63" s="23">
        <f t="shared" si="12"/>
        <v>45</v>
      </c>
      <c r="C63" s="24">
        <f t="shared" si="13"/>
        <v>0</v>
      </c>
      <c r="D63" s="6">
        <f t="shared" si="13"/>
        <v>45</v>
      </c>
      <c r="E63" s="12">
        <f t="shared" si="14"/>
        <v>5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>
        <v>0</v>
      </c>
      <c r="AB63" s="6">
        <v>3</v>
      </c>
      <c r="AC63" s="6" t="s">
        <v>18</v>
      </c>
      <c r="AD63" s="6">
        <v>5</v>
      </c>
      <c r="AE63" s="6"/>
      <c r="AF63" s="6"/>
      <c r="AG63" s="6"/>
      <c r="AH63" s="6"/>
    </row>
    <row r="64" spans="1:34" x14ac:dyDescent="0.25">
      <c r="A64" s="11" t="s">
        <v>78</v>
      </c>
      <c r="B64" s="23">
        <f t="shared" si="12"/>
        <v>45</v>
      </c>
      <c r="C64" s="24">
        <f t="shared" si="13"/>
        <v>0</v>
      </c>
      <c r="D64" s="6">
        <f>(H64+L64+P64+T64+X64+AB64+AF64)*15</f>
        <v>45</v>
      </c>
      <c r="E64" s="12">
        <f t="shared" si="14"/>
        <v>5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>
        <v>0</v>
      </c>
      <c r="AF64" s="6">
        <v>3</v>
      </c>
      <c r="AG64" s="6" t="s">
        <v>18</v>
      </c>
      <c r="AH64" s="6">
        <v>5</v>
      </c>
    </row>
    <row r="65" spans="1:34" x14ac:dyDescent="0.25">
      <c r="A65" s="11" t="s">
        <v>79</v>
      </c>
      <c r="B65" s="23">
        <f t="shared" si="12"/>
        <v>600</v>
      </c>
      <c r="C65" s="24">
        <f>(G65+K65+O65+S65+W65+AA65)*15</f>
        <v>0</v>
      </c>
      <c r="D65" s="6">
        <f>(H65+L65+P65+T65+X65+AB65+AF65)*15</f>
        <v>600</v>
      </c>
      <c r="E65" s="12">
        <f t="shared" si="14"/>
        <v>25</v>
      </c>
      <c r="F65" s="6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6">
        <v>0</v>
      </c>
      <c r="AF65" s="6">
        <v>40</v>
      </c>
      <c r="AG65" s="6" t="s">
        <v>18</v>
      </c>
      <c r="AH65" s="6">
        <v>25</v>
      </c>
    </row>
    <row r="66" spans="1:34" x14ac:dyDescent="0.25">
      <c r="A66" s="20" t="s">
        <v>70</v>
      </c>
      <c r="B66" s="8">
        <f>SUM(B57:B65)</f>
        <v>855</v>
      </c>
      <c r="C66" s="8">
        <f>SUM(C57:C65)</f>
        <v>60</v>
      </c>
      <c r="D66" s="8">
        <f>SUM(D57:D65)</f>
        <v>795</v>
      </c>
      <c r="E66" s="8">
        <f>SUM(E58:E65)</f>
        <v>51</v>
      </c>
      <c r="F66" s="9"/>
      <c r="G66" s="29">
        <f t="shared" ref="G66:AH66" si="15">SUM(G57:G65)+G56</f>
        <v>13</v>
      </c>
      <c r="H66" s="29">
        <f t="shared" si="15"/>
        <v>14</v>
      </c>
      <c r="I66" s="29">
        <f t="shared" si="15"/>
        <v>0</v>
      </c>
      <c r="J66" s="30">
        <f t="shared" si="15"/>
        <v>28</v>
      </c>
      <c r="K66" s="29">
        <f t="shared" si="15"/>
        <v>15</v>
      </c>
      <c r="L66" s="29">
        <f t="shared" si="15"/>
        <v>15</v>
      </c>
      <c r="M66" s="29">
        <f t="shared" si="15"/>
        <v>0</v>
      </c>
      <c r="N66" s="30">
        <f t="shared" si="15"/>
        <v>32</v>
      </c>
      <c r="O66" s="29">
        <f t="shared" si="15"/>
        <v>16</v>
      </c>
      <c r="P66" s="29">
        <f t="shared" si="15"/>
        <v>11</v>
      </c>
      <c r="Q66" s="29">
        <f t="shared" si="15"/>
        <v>0</v>
      </c>
      <c r="R66" s="30">
        <f t="shared" si="15"/>
        <v>31</v>
      </c>
      <c r="S66" s="29">
        <f t="shared" si="15"/>
        <v>15</v>
      </c>
      <c r="T66" s="29">
        <f t="shared" si="15"/>
        <v>14</v>
      </c>
      <c r="U66" s="29">
        <f t="shared" si="15"/>
        <v>0</v>
      </c>
      <c r="V66" s="30">
        <f t="shared" si="15"/>
        <v>32</v>
      </c>
      <c r="W66" s="29">
        <f t="shared" si="15"/>
        <v>12</v>
      </c>
      <c r="X66" s="29">
        <f t="shared" si="15"/>
        <v>9</v>
      </c>
      <c r="Y66" s="29">
        <f t="shared" si="15"/>
        <v>0</v>
      </c>
      <c r="Z66" s="30">
        <f t="shared" si="15"/>
        <v>29</v>
      </c>
      <c r="AA66" s="29">
        <f t="shared" si="15"/>
        <v>11</v>
      </c>
      <c r="AB66" s="29">
        <f t="shared" si="15"/>
        <v>11</v>
      </c>
      <c r="AC66" s="29">
        <f t="shared" si="15"/>
        <v>0</v>
      </c>
      <c r="AD66" s="30">
        <f t="shared" si="15"/>
        <v>28</v>
      </c>
      <c r="AE66" s="29">
        <f t="shared" si="15"/>
        <v>0</v>
      </c>
      <c r="AF66" s="29">
        <f t="shared" si="15"/>
        <v>43</v>
      </c>
      <c r="AG66" s="29">
        <f t="shared" si="15"/>
        <v>0</v>
      </c>
      <c r="AH66" s="30">
        <f t="shared" si="15"/>
        <v>30</v>
      </c>
    </row>
    <row r="67" spans="1:34" x14ac:dyDescent="0.25">
      <c r="A67" s="31"/>
      <c r="B67" s="12">
        <f>+B56+B66</f>
        <v>2940</v>
      </c>
      <c r="C67" s="12">
        <f>+C56+C66</f>
        <v>1200</v>
      </c>
      <c r="D67" s="12">
        <f>+D56+D66</f>
        <v>1740</v>
      </c>
      <c r="E67" s="12">
        <f>+E56+E66</f>
        <v>210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</row>
    <row r="68" spans="1:34" x14ac:dyDescent="0.25">
      <c r="A68" s="31"/>
      <c r="B68" s="31"/>
      <c r="C68" s="31"/>
      <c r="D68" s="31"/>
      <c r="E68" s="32">
        <f>J66+N66+R66+V66+Z66+AD66+AH66</f>
        <v>210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</row>
    <row r="69" spans="1:34" x14ac:dyDescent="0.25">
      <c r="A69" s="31"/>
      <c r="B69" s="33">
        <f>SUM(C69:D69)</f>
        <v>1</v>
      </c>
      <c r="C69" s="33">
        <f>+C67/B67</f>
        <v>0.40816326530612246</v>
      </c>
      <c r="D69" s="33">
        <f>+D67/B67</f>
        <v>0.59183673469387754</v>
      </c>
      <c r="E69" s="32"/>
      <c r="F69" s="31"/>
      <c r="G69" s="31"/>
      <c r="H69" s="31"/>
      <c r="I69" s="34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</row>
    <row r="70" spans="1:34" x14ac:dyDescent="0.25">
      <c r="A70" s="31"/>
      <c r="B70" s="31"/>
      <c r="C70" s="31"/>
      <c r="D70" s="31"/>
      <c r="E70" s="32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</row>
    <row r="71" spans="1:34" x14ac:dyDescent="0.25">
      <c r="A71" s="31"/>
      <c r="B71" s="35" t="s">
        <v>80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</row>
    <row r="72" spans="1:34" x14ac:dyDescent="0.25">
      <c r="A72" s="31"/>
      <c r="B72" s="31" t="s">
        <v>81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</row>
    <row r="73" spans="1:34" x14ac:dyDescent="0.25">
      <c r="A73" s="31"/>
      <c r="B73" s="31" t="s">
        <v>82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</row>
    <row r="74" spans="1:34" x14ac:dyDescent="0.25">
      <c r="A74" s="31"/>
      <c r="B74" s="31" t="s">
        <v>83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</row>
  </sheetData>
  <mergeCells count="31">
    <mergeCell ref="AE5:AH5"/>
    <mergeCell ref="A7:D7"/>
    <mergeCell ref="A13:D13"/>
    <mergeCell ref="A26:D26"/>
    <mergeCell ref="A38:D38"/>
    <mergeCell ref="A48:D48"/>
    <mergeCell ref="G5:J5"/>
    <mergeCell ref="K5:N5"/>
    <mergeCell ref="O5:R5"/>
    <mergeCell ref="S5:V5"/>
    <mergeCell ref="W5:Z5"/>
    <mergeCell ref="AA5:AD5"/>
    <mergeCell ref="W3:AD3"/>
    <mergeCell ref="AE3:AH3"/>
    <mergeCell ref="G4:J4"/>
    <mergeCell ref="K4:N4"/>
    <mergeCell ref="O4:R4"/>
    <mergeCell ref="S4:V4"/>
    <mergeCell ref="W4:Z4"/>
    <mergeCell ref="AA4:AD4"/>
    <mergeCell ref="AE4:AH4"/>
    <mergeCell ref="A1:A6"/>
    <mergeCell ref="B1:E2"/>
    <mergeCell ref="F1:F6"/>
    <mergeCell ref="G1:AH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GVAM</vt:lpstr>
    </vt:vector>
  </TitlesOfParts>
  <Company>UNIDEB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</dc:creator>
  <cp:lastModifiedBy>laca</cp:lastModifiedBy>
  <dcterms:created xsi:type="dcterms:W3CDTF">2024-07-17T09:24:52Z</dcterms:created>
  <dcterms:modified xsi:type="dcterms:W3CDTF">2024-07-17T10:06:59Z</dcterms:modified>
</cp:coreProperties>
</file>