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intia\Desktop\Tantervek excell\"/>
    </mc:Choice>
  </mc:AlternateContent>
  <xr:revisionPtr revIDLastSave="0" documentId="8_{3A5A1918-2093-4275-8ED5-2E7576B4DE8B}" xr6:coauthVersionLast="47" xr6:coauthVersionMax="47" xr10:uidLastSave="{00000000-0000-0000-0000-000000000000}"/>
  <bookViews>
    <workbookView xWindow="-120" yWindow="-120" windowWidth="29040" windowHeight="15720" xr2:uid="{E0C44B44-E553-4628-991B-4136E7C6822E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V41" i="1" l="1"/>
  <c r="U41" i="1"/>
  <c r="T41" i="1"/>
  <c r="S41" i="1"/>
  <c r="Q41" i="1"/>
  <c r="P41" i="1"/>
  <c r="O41" i="1"/>
  <c r="N41" i="1"/>
  <c r="M41" i="1"/>
  <c r="K41" i="1"/>
  <c r="I41" i="1"/>
  <c r="E40" i="1"/>
  <c r="C40" i="1"/>
  <c r="B40" i="1" s="1"/>
  <c r="E39" i="1"/>
  <c r="C39" i="1"/>
  <c r="B39" i="1"/>
  <c r="E38" i="1"/>
  <c r="B38" i="1"/>
  <c r="E37" i="1"/>
  <c r="D37" i="1"/>
  <c r="B37" i="1"/>
  <c r="D36" i="1"/>
  <c r="B36" i="1" s="1"/>
  <c r="E35" i="1"/>
  <c r="C35" i="1"/>
  <c r="C41" i="1" s="1"/>
  <c r="E34" i="1"/>
  <c r="B34" i="1"/>
  <c r="E33" i="1"/>
  <c r="B33" i="1"/>
  <c r="E32" i="1"/>
  <c r="B32" i="1"/>
  <c r="E31" i="1"/>
  <c r="B31" i="1"/>
  <c r="E30" i="1"/>
  <c r="B30" i="1"/>
  <c r="D29" i="1"/>
  <c r="B29" i="1"/>
  <c r="E28" i="1"/>
  <c r="B28" i="1"/>
  <c r="E27" i="1"/>
  <c r="C27" i="1"/>
  <c r="B27" i="1"/>
  <c r="E26" i="1"/>
  <c r="C26" i="1"/>
  <c r="B26" i="1"/>
  <c r="B25" i="1"/>
  <c r="E24" i="1"/>
  <c r="B24" i="1"/>
  <c r="E23" i="1"/>
  <c r="B23" i="1"/>
  <c r="E22" i="1"/>
  <c r="B22" i="1"/>
  <c r="E21" i="1"/>
  <c r="B21" i="1"/>
  <c r="E20" i="1"/>
  <c r="E19" i="1"/>
  <c r="B19" i="1"/>
  <c r="E18" i="1"/>
  <c r="D18" i="1"/>
  <c r="B18" i="1"/>
  <c r="B17" i="1"/>
  <c r="E16" i="1"/>
  <c r="B16" i="1"/>
  <c r="B15" i="1"/>
  <c r="E13" i="1"/>
  <c r="D13" i="1"/>
  <c r="B13" i="1" s="1"/>
  <c r="C13" i="1"/>
  <c r="E12" i="1"/>
  <c r="C12" i="1"/>
  <c r="B12" i="1"/>
  <c r="E11" i="1"/>
  <c r="B11" i="1"/>
  <c r="E10" i="1"/>
  <c r="D10" i="1"/>
  <c r="B10" i="1"/>
  <c r="E9" i="1"/>
  <c r="E8" i="1" s="1"/>
  <c r="E41" i="1" s="1"/>
  <c r="C9" i="1"/>
  <c r="B9" i="1"/>
  <c r="D41" i="1" l="1"/>
  <c r="B35" i="1"/>
  <c r="B41" i="1" s="1"/>
  <c r="C44" i="1" s="1"/>
  <c r="D44" i="1" l="1"/>
  <c r="B44" i="1" s="1"/>
</calcChain>
</file>

<file path=xl/sharedStrings.xml><?xml version="1.0" encoding="utf-8"?>
<sst xmlns="http://schemas.openxmlformats.org/spreadsheetml/2006/main" count="96" uniqueCount="55">
  <si>
    <t>GM FOSZ - https://econ.unideb.hu/node/280</t>
  </si>
  <si>
    <t>TANTÁRGY</t>
  </si>
  <si>
    <t>TANTÁRGYAK ÓRASZÁMA</t>
  </si>
  <si>
    <t>Egymásra-épülés</t>
  </si>
  <si>
    <t>ÉVEK, FÉLÉVEK, TANÍTÁSI HETEK SZÁMA HETI ÓRASZÁM</t>
  </si>
  <si>
    <t>ÖSSZES</t>
  </si>
  <si>
    <t>ELMÉLET</t>
  </si>
  <si>
    <t>GYAKORLAT</t>
  </si>
  <si>
    <t>KREDIT = (a+b)/30</t>
  </si>
  <si>
    <t>I.</t>
  </si>
  <si>
    <t>II.</t>
  </si>
  <si>
    <t>E</t>
  </si>
  <si>
    <t>GY</t>
  </si>
  <si>
    <t>V</t>
  </si>
  <si>
    <t>Kredit</t>
  </si>
  <si>
    <t>Kulcskompetencia modul</t>
  </si>
  <si>
    <t>Üzleti kommunikáció</t>
  </si>
  <si>
    <t>Munkaerőpiaci ismeretek</t>
  </si>
  <si>
    <t>K</t>
  </si>
  <si>
    <t>Szakmai és pénzügyi információ feldolgozási alapismeretek</t>
  </si>
  <si>
    <t>G</t>
  </si>
  <si>
    <t>Szakmai idegen nyelvi alapok I.</t>
  </si>
  <si>
    <t>Szakmai idegen nyelvi alapok II.</t>
  </si>
  <si>
    <t>Képzési terület szerinti közös modul</t>
  </si>
  <si>
    <t>Közgazdaságtan alapjai</t>
  </si>
  <si>
    <t>Üzleti statisztika</t>
  </si>
  <si>
    <t>Vállalatgazdaságtan</t>
  </si>
  <si>
    <t>Gazdasági jog alapjai</t>
  </si>
  <si>
    <t>Pénzügytan</t>
  </si>
  <si>
    <t>Szakképzési modul:</t>
  </si>
  <si>
    <t>Gazdasági információrendszerek</t>
  </si>
  <si>
    <t>Számvitel</t>
  </si>
  <si>
    <t>Szervezeti magatartás</t>
  </si>
  <si>
    <t>Értékteremtő folyamatok menedzsmentje</t>
  </si>
  <si>
    <t>Nemzetközi üzleti ismeretek</t>
  </si>
  <si>
    <t>Protokoll</t>
  </si>
  <si>
    <t>Üzleti tervezés</t>
  </si>
  <si>
    <t>Emberi erőforrás menedzsment</t>
  </si>
  <si>
    <t>EU ismeretek</t>
  </si>
  <si>
    <t>Gazdasági közjog</t>
  </si>
  <si>
    <t>Marketing</t>
  </si>
  <si>
    <t>Munka- és üzletvitel-szervezés</t>
  </si>
  <si>
    <t>Projektmenedzsment</t>
  </si>
  <si>
    <t>Regionális gazdaságtan</t>
  </si>
  <si>
    <t>Projektek pénzügyi tervezése</t>
  </si>
  <si>
    <t>Környezetgazdaságtan</t>
  </si>
  <si>
    <t>Stratégiai menedzsment alapjai</t>
  </si>
  <si>
    <t>Világgazdaságtan</t>
  </si>
  <si>
    <t>Záródolgozat</t>
  </si>
  <si>
    <t>Gyakorlati program</t>
  </si>
  <si>
    <t>Összesen</t>
  </si>
  <si>
    <t>magyarázat</t>
  </si>
  <si>
    <t>E = elméleti óra</t>
  </si>
  <si>
    <t>GY = gyakorlati óra</t>
  </si>
  <si>
    <t>V =Vizsga típusa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</si>
</sst>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238"/>
      <scheme val="minor"/>
    </font>
    <font>
      <sz val="10"/>
      <name val="Arial"/>
      <family val="2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name val="Arial CE"/>
      <charset val="238"/>
    </font>
    <font>
      <strike/>
      <sz val="12"/>
      <color rgb="FFFF0000"/>
      <name val="Times New Roman"/>
      <family val="1"/>
      <charset val="238"/>
    </font>
    <font>
      <sz val="12"/>
      <color rgb="FFFF000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53">
    <xf numFmtId="0" fontId="0" fillId="0" borderId="0" xfId="0"/>
    <xf numFmtId="0" fontId="2" fillId="0" borderId="0" xfId="1" applyFont="1"/>
    <xf numFmtId="0" fontId="2" fillId="0" borderId="1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wrapText="1"/>
    </xf>
    <xf numFmtId="0" fontId="2" fillId="0" borderId="0" xfId="1" applyFont="1" applyAlignment="1">
      <alignment horizontal="center" wrapText="1"/>
    </xf>
    <xf numFmtId="0" fontId="2" fillId="0" borderId="6" xfId="1" applyFont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center" wrapText="1"/>
    </xf>
    <xf numFmtId="0" fontId="2" fillId="0" borderId="9" xfId="1" applyFont="1" applyBorder="1" applyAlignment="1">
      <alignment horizontal="center" vertical="center" wrapText="1"/>
    </xf>
    <xf numFmtId="0" fontId="2" fillId="0" borderId="7" xfId="1" applyFont="1" applyBorder="1" applyAlignment="1">
      <alignment horizontal="center" wrapText="1"/>
    </xf>
    <xf numFmtId="0" fontId="2" fillId="0" borderId="8" xfId="1" applyFont="1" applyBorder="1" applyAlignment="1">
      <alignment horizontal="center" wrapText="1"/>
    </xf>
    <xf numFmtId="0" fontId="2" fillId="0" borderId="10" xfId="1" applyFont="1" applyBorder="1" applyAlignment="1">
      <alignment horizontal="center" vertical="center" textRotation="90" wrapText="1"/>
    </xf>
    <xf numFmtId="0" fontId="3" fillId="0" borderId="10" xfId="1" applyFont="1" applyBorder="1" applyAlignment="1">
      <alignment horizontal="center" vertical="center" textRotation="90" wrapText="1"/>
    </xf>
    <xf numFmtId="0" fontId="2" fillId="0" borderId="10" xfId="1" applyFont="1" applyBorder="1" applyAlignment="1">
      <alignment horizontal="center" vertical="center" wrapText="1"/>
    </xf>
    <xf numFmtId="0" fontId="2" fillId="0" borderId="11" xfId="1" applyFont="1" applyBorder="1" applyAlignment="1">
      <alignment horizontal="center" vertical="center" wrapText="1"/>
    </xf>
    <xf numFmtId="0" fontId="2" fillId="0" borderId="12" xfId="1" applyFont="1" applyBorder="1" applyAlignment="1">
      <alignment horizontal="center" vertical="center" textRotation="90" wrapText="1"/>
    </xf>
    <xf numFmtId="0" fontId="3" fillId="0" borderId="13" xfId="1" applyFont="1" applyBorder="1" applyAlignment="1">
      <alignment horizontal="center" vertical="center" textRotation="90" wrapText="1"/>
    </xf>
    <xf numFmtId="0" fontId="2" fillId="0" borderId="14" xfId="1" applyFont="1" applyBorder="1" applyAlignment="1">
      <alignment horizontal="center" vertical="center" wrapText="1"/>
    </xf>
    <xf numFmtId="0" fontId="2" fillId="0" borderId="13" xfId="1" applyFont="1" applyBorder="1" applyAlignment="1">
      <alignment horizontal="center" vertical="center" wrapText="1"/>
    </xf>
    <xf numFmtId="0" fontId="2" fillId="0" borderId="15" xfId="1" applyFont="1" applyBorder="1" applyAlignment="1">
      <alignment horizontal="center" vertical="center" wrapText="1"/>
    </xf>
    <xf numFmtId="0" fontId="3" fillId="0" borderId="10" xfId="1" applyFont="1" applyBorder="1" applyAlignment="1">
      <alignment horizontal="left"/>
    </xf>
    <xf numFmtId="0" fontId="3" fillId="0" borderId="16" xfId="1" applyFont="1" applyBorder="1" applyAlignment="1">
      <alignment horizontal="center" wrapText="1"/>
    </xf>
    <xf numFmtId="0" fontId="2" fillId="0" borderId="16" xfId="1" applyFont="1" applyBorder="1" applyAlignment="1">
      <alignment horizontal="center" wrapText="1"/>
    </xf>
    <xf numFmtId="0" fontId="2" fillId="0" borderId="7" xfId="1" applyFont="1" applyBorder="1" applyAlignment="1">
      <alignment horizontal="center" wrapText="1"/>
    </xf>
    <xf numFmtId="0" fontId="2" fillId="0" borderId="10" xfId="2" applyFont="1" applyBorder="1" applyAlignment="1">
      <alignment vertical="center"/>
    </xf>
    <xf numFmtId="0" fontId="2" fillId="0" borderId="10" xfId="1" applyFont="1" applyBorder="1" applyAlignment="1">
      <alignment horizontal="center" vertical="center" wrapText="1"/>
    </xf>
    <xf numFmtId="0" fontId="3" fillId="0" borderId="10" xfId="1" applyFont="1" applyBorder="1" applyAlignment="1">
      <alignment horizontal="center" vertical="center" wrapText="1"/>
    </xf>
    <xf numFmtId="0" fontId="2" fillId="0" borderId="10" xfId="1" applyFont="1" applyBorder="1" applyAlignment="1">
      <alignment horizontal="center" vertical="center"/>
    </xf>
    <xf numFmtId="0" fontId="2" fillId="0" borderId="10" xfId="1" applyFont="1" applyBorder="1" applyAlignment="1">
      <alignment vertical="center" wrapText="1"/>
    </xf>
    <xf numFmtId="0" fontId="2" fillId="0" borderId="11" xfId="1" applyFont="1" applyBorder="1" applyAlignment="1">
      <alignment horizontal="center" vertical="center" wrapText="1"/>
    </xf>
    <xf numFmtId="0" fontId="3" fillId="0" borderId="11" xfId="1" applyFont="1" applyBorder="1" applyAlignment="1">
      <alignment horizontal="left" wrapText="1"/>
    </xf>
    <xf numFmtId="0" fontId="3" fillId="0" borderId="17" xfId="1" applyFont="1" applyBorder="1" applyAlignment="1">
      <alignment horizontal="left" wrapText="1"/>
    </xf>
    <xf numFmtId="0" fontId="3" fillId="0" borderId="18" xfId="1" applyFont="1" applyBorder="1" applyAlignment="1">
      <alignment horizontal="left" wrapText="1"/>
    </xf>
    <xf numFmtId="0" fontId="2" fillId="0" borderId="10" xfId="1" applyFont="1" applyBorder="1" applyAlignment="1">
      <alignment wrapText="1"/>
    </xf>
    <xf numFmtId="0" fontId="2" fillId="0" borderId="10" xfId="1" applyFont="1" applyBorder="1" applyAlignment="1">
      <alignment horizontal="left" wrapText="1"/>
    </xf>
    <xf numFmtId="0" fontId="2" fillId="0" borderId="10" xfId="1" applyFont="1" applyBorder="1" applyAlignment="1">
      <alignment horizontal="center"/>
    </xf>
    <xf numFmtId="0" fontId="2" fillId="0" borderId="16" xfId="1" applyFont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 wrapText="1"/>
    </xf>
    <xf numFmtId="0" fontId="2" fillId="0" borderId="12" xfId="1" applyFont="1" applyBorder="1" applyAlignment="1">
      <alignment horizontal="center" vertical="center" wrapText="1"/>
    </xf>
    <xf numFmtId="0" fontId="5" fillId="0" borderId="10" xfId="1" applyFont="1" applyBorder="1" applyAlignment="1">
      <alignment horizontal="center" vertical="center" wrapText="1"/>
    </xf>
    <xf numFmtId="0" fontId="5" fillId="0" borderId="10" xfId="1" applyFont="1" applyBorder="1" applyAlignment="1">
      <alignment horizontal="center"/>
    </xf>
    <xf numFmtId="0" fontId="6" fillId="0" borderId="10" xfId="1" applyFont="1" applyBorder="1" applyAlignment="1">
      <alignment horizontal="center" vertical="center" wrapText="1"/>
    </xf>
    <xf numFmtId="0" fontId="2" fillId="2" borderId="10" xfId="1" applyFont="1" applyFill="1" applyBorder="1" applyAlignment="1">
      <alignment horizontal="center" vertical="center" wrapText="1"/>
    </xf>
    <xf numFmtId="0" fontId="2" fillId="0" borderId="11" xfId="1" applyFont="1" applyBorder="1" applyAlignment="1">
      <alignment horizontal="center"/>
    </xf>
    <xf numFmtId="0" fontId="3" fillId="0" borderId="10" xfId="1" applyFont="1" applyBorder="1" applyAlignment="1">
      <alignment vertical="center" wrapText="1"/>
    </xf>
    <xf numFmtId="0" fontId="3" fillId="0" borderId="11" xfId="1" applyFont="1" applyBorder="1" applyAlignment="1">
      <alignment horizontal="center" vertical="center" wrapText="1"/>
    </xf>
    <xf numFmtId="0" fontId="3" fillId="0" borderId="19" xfId="1" applyFont="1" applyBorder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9" fontId="2" fillId="0" borderId="0" xfId="1" applyNumberFormat="1" applyFont="1"/>
    <xf numFmtId="0" fontId="3" fillId="0" borderId="0" xfId="1" applyFont="1"/>
  </cellXfs>
  <cellStyles count="3">
    <cellStyle name="Normál" xfId="0" builtinId="0"/>
    <cellStyle name="Normál 2" xfId="2" xr:uid="{63426463-4940-4EB4-B126-37CD9951CCCB}"/>
    <cellStyle name="Normál 3" xfId="1" xr:uid="{4EE31305-1D18-46E4-B23A-8857A382DB3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93B88D-F421-41B9-ABEA-7293740FFD7D}">
  <dimension ref="A1:V49"/>
  <sheetViews>
    <sheetView tabSelected="1" workbookViewId="0">
      <selection sqref="A1:V49"/>
    </sheetView>
  </sheetViews>
  <sheetFormatPr defaultRowHeight="15" x14ac:dyDescent="0.25"/>
  <cols>
    <col min="1" max="1" width="39" customWidth="1"/>
    <col min="2" max="2" width="6.7109375" customWidth="1"/>
    <col min="3" max="3" width="6.28515625" customWidth="1"/>
    <col min="4" max="4" width="6.85546875" customWidth="1"/>
    <col min="5" max="5" width="6.28515625" customWidth="1"/>
    <col min="6" max="6" width="13.140625" customWidth="1"/>
    <col min="7" max="7" width="3.7109375" customWidth="1"/>
    <col min="8" max="8" width="5" customWidth="1"/>
    <col min="9" max="9" width="4.5703125" customWidth="1"/>
    <col min="10" max="10" width="6.42578125" customWidth="1"/>
    <col min="11" max="11" width="3.85546875" customWidth="1"/>
    <col min="12" max="12" width="5.140625" customWidth="1"/>
    <col min="13" max="13" width="4.140625" customWidth="1"/>
    <col min="14" max="14" width="6.42578125" customWidth="1"/>
    <col min="15" max="15" width="3.85546875" customWidth="1"/>
    <col min="16" max="16" width="5.140625" customWidth="1"/>
    <col min="17" max="17" width="4" customWidth="1"/>
    <col min="18" max="18" width="6.5703125" customWidth="1"/>
    <col min="19" max="19" width="3.85546875" customWidth="1"/>
    <col min="20" max="20" width="4.85546875" customWidth="1"/>
    <col min="21" max="21" width="4.140625" customWidth="1"/>
    <col min="22" max="22" width="7.5703125" customWidth="1"/>
  </cols>
  <sheetData>
    <row r="1" spans="1:22" ht="16.5" thickBo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x14ac:dyDescent="0.25">
      <c r="A2" s="2" t="s">
        <v>1</v>
      </c>
      <c r="B2" s="3" t="s">
        <v>2</v>
      </c>
      <c r="C2" s="4"/>
      <c r="D2" s="4"/>
      <c r="E2" s="5"/>
      <c r="F2" s="2" t="s">
        <v>3</v>
      </c>
      <c r="G2" s="6" t="s">
        <v>4</v>
      </c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spans="1:22" x14ac:dyDescent="0.25">
      <c r="A3" s="8"/>
      <c r="B3" s="9"/>
      <c r="C3" s="10"/>
      <c r="D3" s="10"/>
      <c r="E3" s="11"/>
      <c r="F3" s="8"/>
      <c r="G3" s="12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</row>
    <row r="4" spans="1:22" ht="15.75" x14ac:dyDescent="0.25">
      <c r="A4" s="8"/>
      <c r="B4" s="14" t="s">
        <v>5</v>
      </c>
      <c r="C4" s="14" t="s">
        <v>6</v>
      </c>
      <c r="D4" s="14" t="s">
        <v>7</v>
      </c>
      <c r="E4" s="15" t="s">
        <v>8</v>
      </c>
      <c r="F4" s="8"/>
      <c r="G4" s="16" t="s">
        <v>9</v>
      </c>
      <c r="H4" s="16"/>
      <c r="I4" s="16"/>
      <c r="J4" s="16"/>
      <c r="K4" s="16"/>
      <c r="L4" s="16"/>
      <c r="M4" s="16"/>
      <c r="N4" s="16"/>
      <c r="O4" s="16" t="s">
        <v>10</v>
      </c>
      <c r="P4" s="16"/>
      <c r="Q4" s="16"/>
      <c r="R4" s="16"/>
      <c r="S4" s="16"/>
      <c r="T4" s="16"/>
      <c r="U4" s="16"/>
      <c r="V4" s="17"/>
    </row>
    <row r="5" spans="1:22" ht="15.75" x14ac:dyDescent="0.25">
      <c r="A5" s="8"/>
      <c r="B5" s="14"/>
      <c r="C5" s="14"/>
      <c r="D5" s="14"/>
      <c r="E5" s="15"/>
      <c r="F5" s="8"/>
      <c r="G5" s="16">
        <v>1</v>
      </c>
      <c r="H5" s="16"/>
      <c r="I5" s="16"/>
      <c r="J5" s="16"/>
      <c r="K5" s="16">
        <v>2</v>
      </c>
      <c r="L5" s="16"/>
      <c r="M5" s="16"/>
      <c r="N5" s="16"/>
      <c r="O5" s="16">
        <v>3</v>
      </c>
      <c r="P5" s="16"/>
      <c r="Q5" s="16"/>
      <c r="R5" s="16"/>
      <c r="S5" s="16">
        <v>4</v>
      </c>
      <c r="T5" s="16"/>
      <c r="U5" s="16"/>
      <c r="V5" s="17"/>
    </row>
    <row r="6" spans="1:22" ht="15.75" x14ac:dyDescent="0.25">
      <c r="A6" s="8"/>
      <c r="B6" s="14"/>
      <c r="C6" s="14"/>
      <c r="D6" s="14"/>
      <c r="E6" s="15"/>
      <c r="F6" s="8"/>
      <c r="G6" s="16">
        <v>15</v>
      </c>
      <c r="H6" s="16"/>
      <c r="I6" s="16"/>
      <c r="J6" s="16"/>
      <c r="K6" s="16">
        <v>15</v>
      </c>
      <c r="L6" s="16"/>
      <c r="M6" s="16"/>
      <c r="N6" s="16"/>
      <c r="O6" s="16">
        <v>15</v>
      </c>
      <c r="P6" s="16"/>
      <c r="Q6" s="16"/>
      <c r="R6" s="16"/>
      <c r="S6" s="16">
        <v>15</v>
      </c>
      <c r="T6" s="16"/>
      <c r="U6" s="16"/>
      <c r="V6" s="17"/>
    </row>
    <row r="7" spans="1:22" ht="32.25" thickBot="1" x14ac:dyDescent="0.3">
      <c r="A7" s="8"/>
      <c r="B7" s="18"/>
      <c r="C7" s="18"/>
      <c r="D7" s="18"/>
      <c r="E7" s="19"/>
      <c r="F7" s="20"/>
      <c r="G7" s="21" t="s">
        <v>11</v>
      </c>
      <c r="H7" s="21" t="s">
        <v>12</v>
      </c>
      <c r="I7" s="21" t="s">
        <v>13</v>
      </c>
      <c r="J7" s="21" t="s">
        <v>14</v>
      </c>
      <c r="K7" s="21" t="s">
        <v>11</v>
      </c>
      <c r="L7" s="21" t="s">
        <v>12</v>
      </c>
      <c r="M7" s="21" t="s">
        <v>13</v>
      </c>
      <c r="N7" s="21" t="s">
        <v>14</v>
      </c>
      <c r="O7" s="21" t="s">
        <v>11</v>
      </c>
      <c r="P7" s="21" t="s">
        <v>12</v>
      </c>
      <c r="Q7" s="21" t="s">
        <v>13</v>
      </c>
      <c r="R7" s="21" t="s">
        <v>14</v>
      </c>
      <c r="S7" s="21" t="s">
        <v>11</v>
      </c>
      <c r="T7" s="21" t="s">
        <v>12</v>
      </c>
      <c r="U7" s="21" t="s">
        <v>13</v>
      </c>
      <c r="V7" s="22" t="s">
        <v>14</v>
      </c>
    </row>
    <row r="8" spans="1:22" ht="15.75" x14ac:dyDescent="0.25">
      <c r="A8" s="23" t="s">
        <v>15</v>
      </c>
      <c r="B8" s="23"/>
      <c r="C8" s="23"/>
      <c r="D8" s="23"/>
      <c r="E8" s="24">
        <f>SUM(E9:E13)</f>
        <v>13</v>
      </c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6"/>
    </row>
    <row r="9" spans="1:22" ht="15.75" x14ac:dyDescent="0.25">
      <c r="A9" s="27" t="s">
        <v>16</v>
      </c>
      <c r="B9" s="28">
        <f t="shared" ref="B9" si="0">C9+D9</f>
        <v>28</v>
      </c>
      <c r="C9" s="28">
        <f t="shared" ref="C9" si="1">(G9+K9+O9+S9+W9+AA9)*15</f>
        <v>0</v>
      </c>
      <c r="D9" s="28">
        <v>28</v>
      </c>
      <c r="E9" s="29">
        <f t="shared" ref="E9" si="2">+J9+N9+R9+V9+Z9+AD9+AH9</f>
        <v>3</v>
      </c>
      <c r="F9" s="30"/>
      <c r="G9" s="28">
        <v>0</v>
      </c>
      <c r="H9" s="28">
        <v>2</v>
      </c>
      <c r="I9" s="28" t="s">
        <v>12</v>
      </c>
      <c r="J9" s="28">
        <v>3</v>
      </c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</row>
    <row r="10" spans="1:22" ht="15.75" x14ac:dyDescent="0.25">
      <c r="A10" s="31" t="s">
        <v>17</v>
      </c>
      <c r="B10" s="28">
        <f>C10+D10</f>
        <v>28</v>
      </c>
      <c r="C10" s="28">
        <v>28</v>
      </c>
      <c r="D10" s="28">
        <f t="shared" ref="C10:D13" si="3">(H10+L10+P10+T10)*15</f>
        <v>0</v>
      </c>
      <c r="E10" s="29">
        <f>+J10+N10+R10+V10</f>
        <v>3</v>
      </c>
      <c r="F10" s="28"/>
      <c r="G10" s="28">
        <v>2</v>
      </c>
      <c r="H10" s="28">
        <v>0</v>
      </c>
      <c r="I10" s="28" t="s">
        <v>18</v>
      </c>
      <c r="J10" s="28">
        <v>3</v>
      </c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32"/>
    </row>
    <row r="11" spans="1:22" ht="31.5" x14ac:dyDescent="0.25">
      <c r="A11" s="31" t="s">
        <v>19</v>
      </c>
      <c r="B11" s="28">
        <f>C11+D11</f>
        <v>56</v>
      </c>
      <c r="C11" s="28">
        <v>14</v>
      </c>
      <c r="D11" s="28">
        <v>42</v>
      </c>
      <c r="E11" s="29">
        <f>+J11+N11+R11+V11</f>
        <v>3</v>
      </c>
      <c r="F11" s="28"/>
      <c r="G11" s="28">
        <v>1</v>
      </c>
      <c r="H11" s="28">
        <v>3</v>
      </c>
      <c r="I11" s="28" t="s">
        <v>20</v>
      </c>
      <c r="J11" s="28">
        <v>3</v>
      </c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32"/>
    </row>
    <row r="12" spans="1:22" ht="15.75" x14ac:dyDescent="0.25">
      <c r="A12" s="31" t="s">
        <v>21</v>
      </c>
      <c r="B12" s="28">
        <f>C12+D12</f>
        <v>56</v>
      </c>
      <c r="C12" s="28">
        <f t="shared" si="3"/>
        <v>0</v>
      </c>
      <c r="D12" s="28">
        <v>56</v>
      </c>
      <c r="E12" s="29">
        <f>+J12+N12+R12+V12</f>
        <v>2</v>
      </c>
      <c r="F12" s="28"/>
      <c r="G12" s="28">
        <v>0</v>
      </c>
      <c r="H12" s="28">
        <v>4</v>
      </c>
      <c r="I12" s="28" t="s">
        <v>20</v>
      </c>
      <c r="J12" s="28">
        <v>2</v>
      </c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32"/>
    </row>
    <row r="13" spans="1:22" ht="47.25" x14ac:dyDescent="0.25">
      <c r="A13" s="31" t="s">
        <v>22</v>
      </c>
      <c r="B13" s="28">
        <f>C13+D13</f>
        <v>56</v>
      </c>
      <c r="C13" s="28">
        <f t="shared" si="3"/>
        <v>0</v>
      </c>
      <c r="D13" s="28">
        <f>+L13*14</f>
        <v>56</v>
      </c>
      <c r="E13" s="29">
        <f>+J13+N13+R13+V13</f>
        <v>2</v>
      </c>
      <c r="F13" s="31" t="s">
        <v>21</v>
      </c>
      <c r="G13" s="28"/>
      <c r="H13" s="28"/>
      <c r="I13" s="28"/>
      <c r="J13" s="28"/>
      <c r="K13" s="28">
        <v>0</v>
      </c>
      <c r="L13" s="28">
        <v>4</v>
      </c>
      <c r="M13" s="28" t="s">
        <v>20</v>
      </c>
      <c r="N13" s="28">
        <v>2</v>
      </c>
      <c r="O13" s="28"/>
      <c r="P13" s="28"/>
      <c r="Q13" s="28"/>
      <c r="R13" s="28"/>
      <c r="S13" s="28"/>
      <c r="T13" s="28"/>
      <c r="U13" s="28"/>
      <c r="V13" s="32"/>
    </row>
    <row r="14" spans="1:22" ht="15.75" x14ac:dyDescent="0.25">
      <c r="A14" s="33" t="s">
        <v>23</v>
      </c>
      <c r="B14" s="34"/>
      <c r="C14" s="34"/>
      <c r="D14" s="35"/>
      <c r="E14" s="29">
        <v>20</v>
      </c>
      <c r="F14" s="36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32"/>
    </row>
    <row r="15" spans="1:22" ht="15.75" x14ac:dyDescent="0.25">
      <c r="A15" s="31" t="s">
        <v>24</v>
      </c>
      <c r="B15" s="28">
        <f>SUM(C15:D15)</f>
        <v>42</v>
      </c>
      <c r="C15" s="28">
        <v>28</v>
      </c>
      <c r="D15" s="28">
        <v>14</v>
      </c>
      <c r="E15" s="29">
        <v>4</v>
      </c>
      <c r="F15" s="36"/>
      <c r="G15" s="28">
        <v>2</v>
      </c>
      <c r="H15" s="28">
        <v>1</v>
      </c>
      <c r="I15" s="28" t="s">
        <v>18</v>
      </c>
      <c r="J15" s="28">
        <v>4</v>
      </c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32"/>
    </row>
    <row r="16" spans="1:22" ht="15.75" x14ac:dyDescent="0.25">
      <c r="A16" s="31" t="s">
        <v>25</v>
      </c>
      <c r="B16" s="28">
        <f>SUM(C16:D16)</f>
        <v>56</v>
      </c>
      <c r="C16" s="28">
        <v>28</v>
      </c>
      <c r="D16" s="28">
        <v>28</v>
      </c>
      <c r="E16" s="29">
        <f>+J16+N16+R16+V16</f>
        <v>5</v>
      </c>
      <c r="F16" s="37"/>
      <c r="G16" s="28"/>
      <c r="H16" s="28"/>
      <c r="I16" s="28"/>
      <c r="J16" s="28"/>
      <c r="K16" s="28"/>
      <c r="L16" s="28"/>
      <c r="M16" s="28"/>
      <c r="N16" s="28"/>
      <c r="O16" s="28">
        <v>2</v>
      </c>
      <c r="P16" s="28">
        <v>2</v>
      </c>
      <c r="Q16" s="38" t="s">
        <v>20</v>
      </c>
      <c r="R16" s="28">
        <v>5</v>
      </c>
      <c r="S16" s="28"/>
      <c r="T16" s="39"/>
      <c r="U16" s="39"/>
      <c r="V16" s="40"/>
    </row>
    <row r="17" spans="1:22" ht="15.75" x14ac:dyDescent="0.25">
      <c r="A17" s="31" t="s">
        <v>26</v>
      </c>
      <c r="B17" s="28">
        <f>SUM(C17:D17)</f>
        <v>56</v>
      </c>
      <c r="C17" s="28">
        <v>28</v>
      </c>
      <c r="D17" s="28">
        <v>28</v>
      </c>
      <c r="E17" s="29">
        <v>4</v>
      </c>
      <c r="F17" s="36"/>
      <c r="G17" s="28">
        <v>2</v>
      </c>
      <c r="H17" s="28">
        <v>2</v>
      </c>
      <c r="I17" s="28" t="s">
        <v>18</v>
      </c>
      <c r="J17" s="28">
        <v>4</v>
      </c>
      <c r="K17" s="28"/>
      <c r="L17" s="28"/>
      <c r="M17" s="28"/>
      <c r="N17" s="28"/>
      <c r="O17" s="28"/>
      <c r="P17" s="28"/>
      <c r="Q17" s="28"/>
      <c r="R17" s="28"/>
      <c r="S17" s="28"/>
      <c r="T17" s="39"/>
      <c r="U17" s="39"/>
      <c r="V17" s="32"/>
    </row>
    <row r="18" spans="1:22" ht="15.75" x14ac:dyDescent="0.25">
      <c r="A18" s="31" t="s">
        <v>27</v>
      </c>
      <c r="B18" s="28">
        <f>SUM(C18:D18)</f>
        <v>28</v>
      </c>
      <c r="C18" s="28">
        <v>28</v>
      </c>
      <c r="D18" s="28">
        <f t="shared" ref="D18" si="4">(H18+L18+P18+T18)*15</f>
        <v>0</v>
      </c>
      <c r="E18" s="29">
        <f>+J18+N18+R18+V18</f>
        <v>3</v>
      </c>
      <c r="F18" s="36"/>
      <c r="G18" s="28"/>
      <c r="H18" s="28"/>
      <c r="I18" s="28"/>
      <c r="J18" s="28"/>
      <c r="K18" s="28">
        <v>2</v>
      </c>
      <c r="L18" s="28">
        <v>0</v>
      </c>
      <c r="M18" s="28" t="s">
        <v>18</v>
      </c>
      <c r="N18" s="28">
        <v>3</v>
      </c>
      <c r="O18" s="28"/>
      <c r="P18" s="28"/>
      <c r="Q18" s="28"/>
      <c r="R18" s="28"/>
      <c r="S18" s="28"/>
      <c r="T18" s="39"/>
      <c r="U18" s="39"/>
      <c r="V18" s="32"/>
    </row>
    <row r="19" spans="1:22" ht="15.75" x14ac:dyDescent="0.25">
      <c r="A19" s="31" t="s">
        <v>28</v>
      </c>
      <c r="B19" s="28">
        <f>SUM(C19:D19)</f>
        <v>56</v>
      </c>
      <c r="C19" s="28">
        <v>28</v>
      </c>
      <c r="D19" s="28">
        <v>28</v>
      </c>
      <c r="E19" s="29">
        <f>+J19+N19+R19+V19</f>
        <v>4</v>
      </c>
      <c r="F19" s="36"/>
      <c r="G19" s="28"/>
      <c r="H19" s="28"/>
      <c r="I19" s="28"/>
      <c r="J19" s="28"/>
      <c r="K19" s="28"/>
      <c r="L19" s="28"/>
      <c r="M19" s="28"/>
      <c r="N19" s="28"/>
      <c r="O19" s="28">
        <v>2</v>
      </c>
      <c r="P19" s="28">
        <v>2</v>
      </c>
      <c r="Q19" s="38" t="s">
        <v>18</v>
      </c>
      <c r="R19" s="28">
        <v>4</v>
      </c>
      <c r="S19" s="28"/>
      <c r="T19" s="39"/>
      <c r="U19" s="39"/>
      <c r="V19" s="32"/>
    </row>
    <row r="20" spans="1:22" ht="15.75" x14ac:dyDescent="0.25">
      <c r="A20" s="33" t="s">
        <v>29</v>
      </c>
      <c r="B20" s="34"/>
      <c r="C20" s="34"/>
      <c r="D20" s="35"/>
      <c r="E20" s="29">
        <f>SUM(E21:E40)</f>
        <v>87</v>
      </c>
      <c r="F20" s="36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32"/>
    </row>
    <row r="21" spans="1:22" ht="15.75" x14ac:dyDescent="0.25">
      <c r="A21" s="31" t="s">
        <v>30</v>
      </c>
      <c r="B21" s="28">
        <f t="shared" ref="B21:B40" si="5">SUM(C21:D21)</f>
        <v>28</v>
      </c>
      <c r="C21" s="28">
        <v>14</v>
      </c>
      <c r="D21" s="28">
        <v>14</v>
      </c>
      <c r="E21" s="29">
        <f t="shared" ref="E21:E40" si="6">+J21+N21+R21+V21</f>
        <v>3</v>
      </c>
      <c r="F21" s="36"/>
      <c r="G21" s="28"/>
      <c r="H21" s="28"/>
      <c r="I21" s="28"/>
      <c r="J21" s="28"/>
      <c r="K21" s="28">
        <v>1</v>
      </c>
      <c r="L21" s="28">
        <v>1</v>
      </c>
      <c r="M21" s="28" t="s">
        <v>18</v>
      </c>
      <c r="N21" s="28">
        <v>3</v>
      </c>
      <c r="O21" s="28"/>
      <c r="P21" s="28"/>
      <c r="Q21" s="28"/>
      <c r="R21" s="28"/>
      <c r="S21" s="28"/>
      <c r="T21" s="39"/>
      <c r="U21" s="39"/>
      <c r="V21" s="40"/>
    </row>
    <row r="22" spans="1:22" ht="15.75" x14ac:dyDescent="0.25">
      <c r="A22" s="31" t="s">
        <v>31</v>
      </c>
      <c r="B22" s="28">
        <f t="shared" si="5"/>
        <v>56</v>
      </c>
      <c r="C22" s="28">
        <v>28</v>
      </c>
      <c r="D22" s="28">
        <v>28</v>
      </c>
      <c r="E22" s="29">
        <f t="shared" si="6"/>
        <v>5</v>
      </c>
      <c r="F22" s="36"/>
      <c r="G22" s="28">
        <v>2</v>
      </c>
      <c r="H22" s="28">
        <v>2</v>
      </c>
      <c r="I22" s="28" t="s">
        <v>18</v>
      </c>
      <c r="J22" s="28">
        <v>5</v>
      </c>
      <c r="K22" s="28"/>
      <c r="L22" s="28"/>
      <c r="M22" s="28"/>
      <c r="N22" s="28"/>
      <c r="O22" s="28"/>
      <c r="P22" s="28"/>
      <c r="Q22" s="28"/>
      <c r="R22" s="28"/>
      <c r="S22" s="28"/>
      <c r="T22" s="39"/>
      <c r="U22" s="39"/>
      <c r="V22" s="32"/>
    </row>
    <row r="23" spans="1:22" ht="15.75" x14ac:dyDescent="0.25">
      <c r="A23" s="31" t="s">
        <v>32</v>
      </c>
      <c r="B23" s="28">
        <f t="shared" si="5"/>
        <v>42</v>
      </c>
      <c r="C23" s="28">
        <v>28</v>
      </c>
      <c r="D23" s="28">
        <v>14</v>
      </c>
      <c r="E23" s="29">
        <f t="shared" si="6"/>
        <v>3</v>
      </c>
      <c r="F23" s="36"/>
      <c r="G23" s="28">
        <v>2</v>
      </c>
      <c r="H23" s="28">
        <v>1</v>
      </c>
      <c r="I23" s="28" t="s">
        <v>18</v>
      </c>
      <c r="J23" s="28">
        <v>3</v>
      </c>
      <c r="K23" s="28"/>
      <c r="L23" s="28"/>
      <c r="M23" s="28"/>
      <c r="N23" s="28"/>
      <c r="O23" s="28"/>
      <c r="P23" s="28"/>
      <c r="Q23" s="28"/>
      <c r="R23" s="28"/>
      <c r="S23" s="28"/>
      <c r="T23" s="39"/>
      <c r="U23" s="39"/>
      <c r="V23" s="32"/>
    </row>
    <row r="24" spans="1:22" ht="15.75" x14ac:dyDescent="0.25">
      <c r="A24" s="31" t="s">
        <v>33</v>
      </c>
      <c r="B24" s="41">
        <f t="shared" si="5"/>
        <v>42</v>
      </c>
      <c r="C24" s="41">
        <v>28</v>
      </c>
      <c r="D24" s="41">
        <v>14</v>
      </c>
      <c r="E24" s="29">
        <f t="shared" si="6"/>
        <v>3</v>
      </c>
      <c r="F24" s="36"/>
      <c r="G24" s="28"/>
      <c r="H24" s="28"/>
      <c r="I24" s="28"/>
      <c r="J24" s="28"/>
      <c r="K24" s="28">
        <v>2</v>
      </c>
      <c r="L24" s="28">
        <v>1</v>
      </c>
      <c r="M24" s="28" t="s">
        <v>18</v>
      </c>
      <c r="N24" s="28">
        <v>3</v>
      </c>
      <c r="O24" s="28"/>
      <c r="P24" s="28"/>
      <c r="Q24" s="28"/>
      <c r="R24" s="28"/>
      <c r="S24" s="28"/>
      <c r="T24" s="39"/>
      <c r="U24" s="39"/>
      <c r="V24" s="40"/>
    </row>
    <row r="25" spans="1:22" ht="15.75" x14ac:dyDescent="0.25">
      <c r="A25" s="31" t="s">
        <v>34</v>
      </c>
      <c r="B25" s="41">
        <f t="shared" si="5"/>
        <v>42</v>
      </c>
      <c r="C25" s="41">
        <v>28</v>
      </c>
      <c r="D25" s="41">
        <v>14</v>
      </c>
      <c r="E25" s="29">
        <v>2</v>
      </c>
      <c r="F25" s="36"/>
      <c r="G25" s="28"/>
      <c r="H25" s="28"/>
      <c r="I25" s="28"/>
      <c r="J25" s="28"/>
      <c r="K25" s="28">
        <v>2</v>
      </c>
      <c r="L25" s="28">
        <v>1</v>
      </c>
      <c r="M25" s="28" t="s">
        <v>18</v>
      </c>
      <c r="N25" s="28">
        <v>2</v>
      </c>
      <c r="O25" s="28"/>
      <c r="P25" s="28"/>
      <c r="Q25" s="28"/>
      <c r="R25" s="28"/>
      <c r="S25" s="28"/>
      <c r="T25" s="39"/>
      <c r="U25" s="39"/>
      <c r="V25" s="40"/>
    </row>
    <row r="26" spans="1:22" ht="15.75" x14ac:dyDescent="0.25">
      <c r="A26" s="31" t="s">
        <v>35</v>
      </c>
      <c r="B26" s="41">
        <f t="shared" si="5"/>
        <v>28</v>
      </c>
      <c r="C26" s="41">
        <f t="shared" ref="C26:D40" si="7">(G26+K26+O26+S26)*15</f>
        <v>0</v>
      </c>
      <c r="D26" s="41">
        <v>28</v>
      </c>
      <c r="E26" s="29">
        <f t="shared" si="6"/>
        <v>2</v>
      </c>
      <c r="F26" s="36"/>
      <c r="G26" s="28"/>
      <c r="H26" s="28"/>
      <c r="I26" s="28"/>
      <c r="J26" s="28"/>
      <c r="K26" s="28">
        <v>0</v>
      </c>
      <c r="L26" s="28">
        <v>2</v>
      </c>
      <c r="M26" s="28" t="s">
        <v>20</v>
      </c>
      <c r="N26" s="28">
        <v>2</v>
      </c>
      <c r="O26" s="28"/>
      <c r="P26" s="28"/>
      <c r="Q26" s="28"/>
      <c r="R26" s="28"/>
      <c r="S26" s="28"/>
      <c r="T26" s="39"/>
      <c r="U26" s="39"/>
      <c r="V26" s="40"/>
    </row>
    <row r="27" spans="1:22" ht="15.75" x14ac:dyDescent="0.25">
      <c r="A27" s="31" t="s">
        <v>36</v>
      </c>
      <c r="B27" s="41">
        <f t="shared" si="5"/>
        <v>28</v>
      </c>
      <c r="C27" s="41">
        <f t="shared" si="7"/>
        <v>0</v>
      </c>
      <c r="D27" s="41">
        <v>28</v>
      </c>
      <c r="E27" s="29">
        <f t="shared" si="6"/>
        <v>3</v>
      </c>
      <c r="F27" s="36"/>
      <c r="G27" s="28"/>
      <c r="H27" s="28"/>
      <c r="I27" s="28"/>
      <c r="J27" s="28"/>
      <c r="K27" s="28">
        <v>0</v>
      </c>
      <c r="L27" s="28">
        <v>2</v>
      </c>
      <c r="M27" s="28" t="s">
        <v>20</v>
      </c>
      <c r="N27" s="28">
        <v>3</v>
      </c>
      <c r="O27" s="28"/>
      <c r="P27" s="28"/>
      <c r="Q27" s="28"/>
      <c r="R27" s="28"/>
      <c r="S27" s="28"/>
      <c r="T27" s="39"/>
      <c r="U27" s="39"/>
      <c r="V27" s="40"/>
    </row>
    <row r="28" spans="1:22" ht="15.75" x14ac:dyDescent="0.25">
      <c r="A28" s="31" t="s">
        <v>37</v>
      </c>
      <c r="B28" s="41">
        <f t="shared" si="5"/>
        <v>42</v>
      </c>
      <c r="C28" s="41">
        <v>28</v>
      </c>
      <c r="D28" s="41">
        <v>14</v>
      </c>
      <c r="E28" s="29">
        <f t="shared" si="6"/>
        <v>4</v>
      </c>
      <c r="F28" s="36"/>
      <c r="G28" s="28"/>
      <c r="H28" s="28"/>
      <c r="I28" s="28"/>
      <c r="J28" s="28"/>
      <c r="K28" s="28"/>
      <c r="L28" s="28"/>
      <c r="M28" s="28"/>
      <c r="N28" s="28"/>
      <c r="O28" s="28">
        <v>2</v>
      </c>
      <c r="P28" s="28">
        <v>1</v>
      </c>
      <c r="Q28" s="38" t="s">
        <v>18</v>
      </c>
      <c r="R28" s="28">
        <v>4</v>
      </c>
      <c r="S28" s="28"/>
      <c r="T28" s="39"/>
      <c r="U28" s="39"/>
      <c r="V28" s="40"/>
    </row>
    <row r="29" spans="1:22" ht="15.75" x14ac:dyDescent="0.25">
      <c r="A29" s="31" t="s">
        <v>38</v>
      </c>
      <c r="B29" s="41">
        <f t="shared" si="5"/>
        <v>28</v>
      </c>
      <c r="C29" s="41">
        <v>28</v>
      </c>
      <c r="D29" s="41">
        <f t="shared" si="7"/>
        <v>0</v>
      </c>
      <c r="E29" s="29">
        <v>3</v>
      </c>
      <c r="F29" s="36"/>
      <c r="G29" s="28">
        <v>2</v>
      </c>
      <c r="H29" s="28">
        <v>0</v>
      </c>
      <c r="I29" s="38" t="s">
        <v>18</v>
      </c>
      <c r="J29" s="28">
        <v>3</v>
      </c>
      <c r="K29" s="28"/>
      <c r="L29" s="28"/>
      <c r="M29" s="28"/>
      <c r="N29" s="28"/>
      <c r="O29" s="42"/>
      <c r="P29" s="42"/>
      <c r="Q29" s="43"/>
      <c r="R29" s="42"/>
      <c r="S29" s="28"/>
      <c r="T29" s="39"/>
      <c r="U29" s="39"/>
      <c r="V29" s="40"/>
    </row>
    <row r="30" spans="1:22" ht="15.75" x14ac:dyDescent="0.25">
      <c r="A30" s="31" t="s">
        <v>39</v>
      </c>
      <c r="B30" s="41">
        <f t="shared" si="5"/>
        <v>42</v>
      </c>
      <c r="C30" s="41">
        <v>28</v>
      </c>
      <c r="D30" s="41">
        <v>14</v>
      </c>
      <c r="E30" s="29">
        <f t="shared" si="6"/>
        <v>4</v>
      </c>
      <c r="F30" s="36"/>
      <c r="G30" s="28"/>
      <c r="H30" s="28"/>
      <c r="I30" s="28"/>
      <c r="J30" s="28"/>
      <c r="K30" s="28"/>
      <c r="L30" s="28"/>
      <c r="M30" s="28"/>
      <c r="N30" s="28"/>
      <c r="O30" s="28">
        <v>2</v>
      </c>
      <c r="P30" s="28">
        <v>1</v>
      </c>
      <c r="Q30" s="38" t="s">
        <v>18</v>
      </c>
      <c r="R30" s="28">
        <v>4</v>
      </c>
      <c r="S30" s="28"/>
      <c r="T30" s="39"/>
      <c r="U30" s="39"/>
      <c r="V30" s="40"/>
    </row>
    <row r="31" spans="1:22" ht="15.75" x14ac:dyDescent="0.25">
      <c r="A31" s="31" t="s">
        <v>40</v>
      </c>
      <c r="B31" s="41">
        <f t="shared" si="5"/>
        <v>42</v>
      </c>
      <c r="C31" s="41">
        <v>28</v>
      </c>
      <c r="D31" s="41">
        <v>14</v>
      </c>
      <c r="E31" s="29">
        <f t="shared" si="6"/>
        <v>4</v>
      </c>
      <c r="F31" s="37"/>
      <c r="G31" s="28"/>
      <c r="H31" s="28"/>
      <c r="I31" s="28"/>
      <c r="J31" s="28"/>
      <c r="K31" s="28"/>
      <c r="L31" s="28"/>
      <c r="M31" s="28"/>
      <c r="N31" s="28"/>
      <c r="O31" s="28">
        <v>2</v>
      </c>
      <c r="P31" s="28">
        <v>1</v>
      </c>
      <c r="Q31" s="38" t="s">
        <v>12</v>
      </c>
      <c r="R31" s="28">
        <v>4</v>
      </c>
      <c r="S31" s="28"/>
      <c r="T31" s="39"/>
      <c r="U31" s="39"/>
      <c r="V31" s="40"/>
    </row>
    <row r="32" spans="1:22" ht="15.75" x14ac:dyDescent="0.25">
      <c r="A32" s="31" t="s">
        <v>41</v>
      </c>
      <c r="B32" s="28">
        <f t="shared" si="5"/>
        <v>56</v>
      </c>
      <c r="C32" s="28">
        <v>28</v>
      </c>
      <c r="D32" s="28">
        <v>28</v>
      </c>
      <c r="E32" s="29">
        <f t="shared" si="6"/>
        <v>4</v>
      </c>
      <c r="F32" s="37"/>
      <c r="G32" s="39"/>
      <c r="H32" s="39"/>
      <c r="I32" s="39"/>
      <c r="J32" s="39"/>
      <c r="K32" s="39">
        <v>2</v>
      </c>
      <c r="L32" s="39">
        <v>2</v>
      </c>
      <c r="M32" s="39" t="s">
        <v>18</v>
      </c>
      <c r="N32" s="39">
        <v>4</v>
      </c>
      <c r="O32" s="39"/>
      <c r="P32" s="39"/>
      <c r="Q32" s="39"/>
      <c r="R32" s="39"/>
      <c r="S32" s="39"/>
      <c r="T32" s="39"/>
      <c r="U32" s="39"/>
      <c r="V32" s="40"/>
    </row>
    <row r="33" spans="1:22" ht="15.75" x14ac:dyDescent="0.25">
      <c r="A33" s="31" t="s">
        <v>42</v>
      </c>
      <c r="B33" s="28">
        <f t="shared" si="5"/>
        <v>42</v>
      </c>
      <c r="C33" s="28">
        <v>14</v>
      </c>
      <c r="D33" s="28">
        <v>28</v>
      </c>
      <c r="E33" s="29">
        <f t="shared" si="6"/>
        <v>4</v>
      </c>
      <c r="F33" s="31"/>
      <c r="G33" s="39"/>
      <c r="H33" s="39"/>
      <c r="I33" s="39"/>
      <c r="J33" s="39"/>
      <c r="K33" s="39">
        <v>1</v>
      </c>
      <c r="L33" s="39">
        <v>2</v>
      </c>
      <c r="M33" s="39" t="s">
        <v>20</v>
      </c>
      <c r="N33" s="39">
        <v>4</v>
      </c>
      <c r="O33" s="39"/>
      <c r="P33" s="39"/>
      <c r="Q33" s="39"/>
      <c r="R33" s="39"/>
      <c r="S33" s="39"/>
      <c r="T33" s="39"/>
      <c r="U33" s="39"/>
      <c r="V33" s="40"/>
    </row>
    <row r="34" spans="1:22" ht="15.75" x14ac:dyDescent="0.25">
      <c r="A34" s="31" t="s">
        <v>43</v>
      </c>
      <c r="B34" s="28">
        <f t="shared" si="5"/>
        <v>42</v>
      </c>
      <c r="C34" s="28">
        <v>28</v>
      </c>
      <c r="D34" s="28">
        <v>14</v>
      </c>
      <c r="E34" s="29">
        <f t="shared" si="6"/>
        <v>3</v>
      </c>
      <c r="F34" s="37"/>
      <c r="G34" s="39"/>
      <c r="H34" s="39"/>
      <c r="I34" s="39"/>
      <c r="J34" s="39"/>
      <c r="K34" s="39"/>
      <c r="L34" s="39"/>
      <c r="M34" s="39"/>
      <c r="N34" s="39"/>
      <c r="O34" s="39">
        <v>2</v>
      </c>
      <c r="P34" s="39">
        <v>1</v>
      </c>
      <c r="Q34" s="39" t="s">
        <v>20</v>
      </c>
      <c r="R34" s="39">
        <v>3</v>
      </c>
      <c r="S34" s="39"/>
      <c r="T34" s="39"/>
      <c r="U34" s="39"/>
      <c r="V34" s="40"/>
    </row>
    <row r="35" spans="1:22" ht="15.75" x14ac:dyDescent="0.25">
      <c r="A35" s="31" t="s">
        <v>44</v>
      </c>
      <c r="B35" s="28">
        <f t="shared" si="5"/>
        <v>28</v>
      </c>
      <c r="C35" s="28">
        <f t="shared" si="7"/>
        <v>0</v>
      </c>
      <c r="D35" s="28">
        <v>28</v>
      </c>
      <c r="E35" s="29">
        <f t="shared" si="6"/>
        <v>3</v>
      </c>
      <c r="F35" s="37"/>
      <c r="G35" s="39"/>
      <c r="H35" s="39"/>
      <c r="I35" s="39"/>
      <c r="J35" s="39"/>
      <c r="K35" s="39"/>
      <c r="L35" s="39"/>
      <c r="M35" s="39"/>
      <c r="N35" s="39"/>
      <c r="O35" s="39">
        <v>0</v>
      </c>
      <c r="P35" s="39">
        <v>2</v>
      </c>
      <c r="Q35" s="39" t="s">
        <v>20</v>
      </c>
      <c r="R35" s="39">
        <v>3</v>
      </c>
      <c r="S35" s="39"/>
      <c r="T35" s="39"/>
      <c r="U35" s="39"/>
      <c r="V35" s="40"/>
    </row>
    <row r="36" spans="1:22" ht="15.75" x14ac:dyDescent="0.25">
      <c r="A36" s="31" t="s">
        <v>45</v>
      </c>
      <c r="B36" s="28">
        <f t="shared" si="5"/>
        <v>28</v>
      </c>
      <c r="C36" s="28">
        <v>28</v>
      </c>
      <c r="D36" s="28">
        <f t="shared" si="7"/>
        <v>0</v>
      </c>
      <c r="E36" s="29">
        <v>3</v>
      </c>
      <c r="F36" s="31"/>
      <c r="G36" s="42"/>
      <c r="H36" s="42"/>
      <c r="I36" s="42"/>
      <c r="J36" s="42"/>
      <c r="K36" s="44"/>
      <c r="L36" s="44"/>
      <c r="M36" s="44"/>
      <c r="N36" s="44"/>
      <c r="O36" s="28">
        <v>2</v>
      </c>
      <c r="P36" s="28">
        <v>0</v>
      </c>
      <c r="Q36" s="28" t="s">
        <v>18</v>
      </c>
      <c r="R36" s="28">
        <v>3</v>
      </c>
      <c r="S36" s="28"/>
      <c r="T36" s="28"/>
      <c r="U36" s="28"/>
      <c r="V36" s="32"/>
    </row>
    <row r="37" spans="1:22" ht="15.75" x14ac:dyDescent="0.25">
      <c r="A37" s="31" t="s">
        <v>46</v>
      </c>
      <c r="B37" s="28">
        <f t="shared" si="5"/>
        <v>28</v>
      </c>
      <c r="C37" s="28">
        <v>28</v>
      </c>
      <c r="D37" s="28">
        <f t="shared" si="7"/>
        <v>0</v>
      </c>
      <c r="E37" s="29">
        <f t="shared" si="6"/>
        <v>2</v>
      </c>
      <c r="F37" s="37"/>
      <c r="G37" s="28"/>
      <c r="H37" s="28"/>
      <c r="I37" s="28"/>
      <c r="J37" s="45"/>
      <c r="K37" s="45">
        <v>2</v>
      </c>
      <c r="L37" s="45">
        <v>0</v>
      </c>
      <c r="M37" s="45" t="s">
        <v>18</v>
      </c>
      <c r="N37" s="45">
        <v>2</v>
      </c>
      <c r="O37" s="45"/>
      <c r="P37" s="28"/>
      <c r="Q37" s="28"/>
      <c r="R37" s="28"/>
      <c r="S37" s="28"/>
      <c r="T37" s="39"/>
      <c r="U37" s="39"/>
      <c r="V37" s="40"/>
    </row>
    <row r="38" spans="1:22" ht="15.75" x14ac:dyDescent="0.25">
      <c r="A38" s="31" t="s">
        <v>47</v>
      </c>
      <c r="B38" s="28">
        <f t="shared" si="5"/>
        <v>42</v>
      </c>
      <c r="C38" s="28">
        <v>28</v>
      </c>
      <c r="D38" s="28">
        <v>14</v>
      </c>
      <c r="E38" s="29">
        <f t="shared" si="6"/>
        <v>2</v>
      </c>
      <c r="F38" s="31"/>
      <c r="G38" s="28"/>
      <c r="H38" s="28"/>
      <c r="I38" s="28"/>
      <c r="J38" s="28"/>
      <c r="K38" s="28">
        <v>2</v>
      </c>
      <c r="L38" s="28">
        <v>1</v>
      </c>
      <c r="M38" s="28" t="s">
        <v>18</v>
      </c>
      <c r="N38" s="28">
        <v>2</v>
      </c>
      <c r="O38" s="28"/>
      <c r="P38" s="28"/>
      <c r="Q38" s="28"/>
      <c r="R38" s="28"/>
      <c r="S38" s="28"/>
      <c r="T38" s="39"/>
      <c r="U38" s="39"/>
      <c r="V38" s="40"/>
    </row>
    <row r="39" spans="1:22" ht="15.75" x14ac:dyDescent="0.25">
      <c r="A39" s="31" t="s">
        <v>48</v>
      </c>
      <c r="B39" s="28">
        <f t="shared" si="5"/>
        <v>28</v>
      </c>
      <c r="C39" s="28">
        <f t="shared" si="7"/>
        <v>0</v>
      </c>
      <c r="D39" s="28">
        <v>28</v>
      </c>
      <c r="E39" s="29">
        <f t="shared" si="6"/>
        <v>0</v>
      </c>
      <c r="F39" s="31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>
        <v>0</v>
      </c>
      <c r="T39" s="39">
        <v>2</v>
      </c>
      <c r="U39" s="39" t="s">
        <v>20</v>
      </c>
      <c r="V39" s="40">
        <v>0</v>
      </c>
    </row>
    <row r="40" spans="1:22" ht="15.75" x14ac:dyDescent="0.25">
      <c r="A40" s="31" t="s">
        <v>49</v>
      </c>
      <c r="B40" s="28">
        <f t="shared" si="5"/>
        <v>560</v>
      </c>
      <c r="C40" s="28">
        <f t="shared" si="7"/>
        <v>0</v>
      </c>
      <c r="D40" s="28">
        <v>560</v>
      </c>
      <c r="E40" s="29">
        <f t="shared" si="6"/>
        <v>30</v>
      </c>
      <c r="F40" s="36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>
        <v>0</v>
      </c>
      <c r="T40" s="39">
        <v>40</v>
      </c>
      <c r="U40" s="28" t="s">
        <v>20</v>
      </c>
      <c r="V40" s="46">
        <v>30</v>
      </c>
    </row>
    <row r="41" spans="1:22" ht="15.75" x14ac:dyDescent="0.25">
      <c r="A41" s="47" t="s">
        <v>50</v>
      </c>
      <c r="B41" s="29">
        <f>SUM(B9:B40)</f>
        <v>1736</v>
      </c>
      <c r="C41" s="29">
        <f>SUM(C9:C40)</f>
        <v>574</v>
      </c>
      <c r="D41" s="29">
        <f>SUM(D9:D40)</f>
        <v>1162</v>
      </c>
      <c r="E41" s="29">
        <f>+E8+E14+E20</f>
        <v>120</v>
      </c>
      <c r="F41" s="28"/>
      <c r="G41" s="28">
        <v>13</v>
      </c>
      <c r="H41" s="28">
        <v>15</v>
      </c>
      <c r="I41" s="28">
        <f t="shared" ref="I41:V41" si="8">SUM(I9:I40)</f>
        <v>0</v>
      </c>
      <c r="J41" s="29">
        <v>30</v>
      </c>
      <c r="K41" s="28">
        <f t="shared" si="8"/>
        <v>14</v>
      </c>
      <c r="L41" s="28">
        <v>16</v>
      </c>
      <c r="M41" s="28">
        <f t="shared" si="8"/>
        <v>0</v>
      </c>
      <c r="N41" s="29">
        <f t="shared" si="8"/>
        <v>30</v>
      </c>
      <c r="O41" s="28">
        <f t="shared" si="8"/>
        <v>14</v>
      </c>
      <c r="P41" s="28">
        <f t="shared" si="8"/>
        <v>10</v>
      </c>
      <c r="Q41" s="28">
        <f t="shared" si="8"/>
        <v>0</v>
      </c>
      <c r="R41" s="29">
        <v>30</v>
      </c>
      <c r="S41" s="28">
        <f t="shared" si="8"/>
        <v>0</v>
      </c>
      <c r="T41" s="28">
        <f t="shared" si="8"/>
        <v>42</v>
      </c>
      <c r="U41" s="28">
        <f t="shared" si="8"/>
        <v>0</v>
      </c>
      <c r="V41" s="48">
        <f t="shared" si="8"/>
        <v>30</v>
      </c>
    </row>
    <row r="42" spans="1:22" ht="15.75" x14ac:dyDescent="0.25">
      <c r="A42" s="1"/>
      <c r="B42" s="49"/>
      <c r="C42" s="49"/>
      <c r="D42" s="49"/>
      <c r="E42" s="49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x14ac:dyDescent="0.25">
      <c r="A43" s="1"/>
      <c r="B43" s="1"/>
      <c r="C43" s="1"/>
      <c r="D43" s="1"/>
      <c r="E43" s="50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x14ac:dyDescent="0.25">
      <c r="A44" s="1"/>
      <c r="B44" s="51">
        <f>SUM(C44:D44)</f>
        <v>1</v>
      </c>
      <c r="C44" s="51">
        <f>+C41/B41</f>
        <v>0.33064516129032256</v>
      </c>
      <c r="D44" s="51">
        <f>+D41/B41</f>
        <v>0.66935483870967738</v>
      </c>
      <c r="E44" s="50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x14ac:dyDescent="0.25">
      <c r="A45" s="1"/>
      <c r="B45" s="1"/>
      <c r="C45" s="1"/>
      <c r="D45" s="1"/>
      <c r="E45" s="50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x14ac:dyDescent="0.25">
      <c r="A46" s="1"/>
      <c r="B46" s="52" t="s">
        <v>51</v>
      </c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x14ac:dyDescent="0.25">
      <c r="A47" s="1"/>
      <c r="B47" s="1" t="s">
        <v>52</v>
      </c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x14ac:dyDescent="0.25">
      <c r="A48" s="1"/>
      <c r="B48" s="1" t="s">
        <v>53</v>
      </c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x14ac:dyDescent="0.25">
      <c r="A49" s="1"/>
      <c r="B49" s="1" t="s">
        <v>54</v>
      </c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</sheetData>
  <mergeCells count="21">
    <mergeCell ref="A8:D8"/>
    <mergeCell ref="A14:D14"/>
    <mergeCell ref="A20:D20"/>
    <mergeCell ref="G5:J5"/>
    <mergeCell ref="K5:N5"/>
    <mergeCell ref="O5:R5"/>
    <mergeCell ref="S5:V5"/>
    <mergeCell ref="G6:J6"/>
    <mergeCell ref="K6:N6"/>
    <mergeCell ref="O6:R6"/>
    <mergeCell ref="S6:V6"/>
    <mergeCell ref="A2:A7"/>
    <mergeCell ref="B2:E3"/>
    <mergeCell ref="F2:F7"/>
    <mergeCell ref="G2:V3"/>
    <mergeCell ref="B4:B7"/>
    <mergeCell ref="C4:C7"/>
    <mergeCell ref="D4:D7"/>
    <mergeCell ref="E4:E7"/>
    <mergeCell ref="G4:N4"/>
    <mergeCell ref="O4:V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>Debreceni Egyetem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Szilágyi Cintia</dc:creator>
  <cp:lastModifiedBy>Szilágyi Cintia</cp:lastModifiedBy>
  <dcterms:created xsi:type="dcterms:W3CDTF">2026-09-22T06:28:56Z</dcterms:created>
  <dcterms:modified xsi:type="dcterms:W3CDTF">2026-09-22T06:29:25Z</dcterms:modified>
</cp:coreProperties>
</file>