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F58B4C94-B595-4E5B-B1E4-EA3D9E7587D9}" xr6:coauthVersionLast="47" xr6:coauthVersionMax="47" xr10:uidLastSave="{00000000-0000-0000-0000-000000000000}"/>
  <bookViews>
    <workbookView xWindow="-120" yWindow="-120" windowWidth="29040" windowHeight="15720" xr2:uid="{CEF3D7AC-C8B7-4A03-B7DA-E70F0789C6C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3" i="1" l="1"/>
  <c r="R43" i="1"/>
  <c r="P43" i="1"/>
  <c r="O43" i="1"/>
  <c r="I43" i="1"/>
  <c r="D43" i="1"/>
  <c r="E42" i="1"/>
  <c r="C42" i="1"/>
  <c r="B42" i="1" s="1"/>
  <c r="E41" i="1"/>
  <c r="C41" i="1"/>
  <c r="B41" i="1" s="1"/>
  <c r="E40" i="1"/>
  <c r="C40" i="1"/>
  <c r="C43" i="1" s="1"/>
  <c r="B40" i="1"/>
  <c r="B39" i="1"/>
  <c r="E38" i="1"/>
  <c r="B38" i="1"/>
  <c r="E37" i="1"/>
  <c r="E43" i="1" s="1"/>
  <c r="C37" i="1"/>
  <c r="B37" i="1"/>
  <c r="V34" i="1"/>
  <c r="V43" i="1" s="1"/>
  <c r="U34" i="1"/>
  <c r="U43" i="1" s="1"/>
  <c r="T34" i="1"/>
  <c r="T43" i="1" s="1"/>
  <c r="S34" i="1"/>
  <c r="R34" i="1"/>
  <c r="Q34" i="1"/>
  <c r="Q43" i="1" s="1"/>
  <c r="O34" i="1"/>
  <c r="N34" i="1"/>
  <c r="N43" i="1" s="1"/>
  <c r="M34" i="1"/>
  <c r="M43" i="1" s="1"/>
  <c r="L34" i="1"/>
  <c r="L43" i="1" s="1"/>
  <c r="K34" i="1"/>
  <c r="K43" i="1" s="1"/>
  <c r="I34" i="1"/>
  <c r="H34" i="1"/>
  <c r="H43" i="1" s="1"/>
  <c r="G34" i="1"/>
  <c r="G43" i="1" s="1"/>
  <c r="E33" i="1"/>
  <c r="B33" i="1"/>
  <c r="E32" i="1"/>
  <c r="B32" i="1"/>
  <c r="E31" i="1"/>
  <c r="B31" i="1"/>
  <c r="E30" i="1"/>
  <c r="B30" i="1"/>
  <c r="E29" i="1"/>
  <c r="B29" i="1"/>
  <c r="E28" i="1"/>
  <c r="D28" i="1"/>
  <c r="B28" i="1"/>
  <c r="E27" i="1"/>
  <c r="B27" i="1"/>
  <c r="E26" i="1"/>
  <c r="B26" i="1"/>
  <c r="E25" i="1"/>
  <c r="E14" i="1" s="1"/>
  <c r="B25" i="1"/>
  <c r="E24" i="1"/>
  <c r="D24" i="1"/>
  <c r="D34" i="1" s="1"/>
  <c r="D44" i="1" s="1"/>
  <c r="E23" i="1"/>
  <c r="B23" i="1"/>
  <c r="E22" i="1"/>
  <c r="B22" i="1"/>
  <c r="E21" i="1"/>
  <c r="B21" i="1"/>
  <c r="E20" i="1"/>
  <c r="B20" i="1"/>
  <c r="E19" i="1"/>
  <c r="B19" i="1"/>
  <c r="E18" i="1"/>
  <c r="B18" i="1"/>
  <c r="E17" i="1"/>
  <c r="B17" i="1"/>
  <c r="E16" i="1"/>
  <c r="B16" i="1"/>
  <c r="C15" i="1"/>
  <c r="C34" i="1" s="1"/>
  <c r="C44" i="1" s="1"/>
  <c r="B15" i="1"/>
  <c r="E13" i="1"/>
  <c r="B13" i="1"/>
  <c r="E12" i="1"/>
  <c r="B12" i="1"/>
  <c r="B11" i="1"/>
  <c r="B10" i="1"/>
  <c r="E9" i="1"/>
  <c r="B9" i="1"/>
  <c r="B43" i="1" l="1"/>
  <c r="B24" i="1"/>
  <c r="B34" i="1" s="1"/>
  <c r="B44" i="1" s="1"/>
  <c r="D46" i="1" l="1"/>
  <c r="C46" i="1"/>
  <c r="B46" i="1" s="1"/>
</calcChain>
</file>

<file path=xl/sharedStrings.xml><?xml version="1.0" encoding="utf-8"?>
<sst xmlns="http://schemas.openxmlformats.org/spreadsheetml/2006/main" count="96" uniqueCount="55">
  <si>
    <t>ELM - https://econ.unideb.hu/node/231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</si>
  <si>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</si>
  <si>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</si>
  <si>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</si>
  <si>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</si>
  <si>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</si>
  <si>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</si>
  <si>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</si>
  <si>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</si>
  <si>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</si>
  <si>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</si>
  <si>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</si>
  <si>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</si>
  <si>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</si>
  <si>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</si>
  <si>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Gazdaságtudományi és társadalomtudományi ismeretek</t>
  </si>
  <si>
    <t>Vezetői közgazdaságtan</t>
  </si>
  <si>
    <t>K</t>
  </si>
  <si>
    <t>Marketing menedzsment</t>
  </si>
  <si>
    <t>Vállalati gazdaságtan</t>
  </si>
  <si>
    <t>Vezetői számvitel és controlling</t>
  </si>
  <si>
    <t>Haladó stratégiai menedzsment</t>
  </si>
  <si>
    <t>Ellátásilánc-menedzsment, logisztikai fejlesztések szakmai és módszertani ismeretei</t>
  </si>
  <si>
    <t>Kutatásmódszertan</t>
  </si>
  <si>
    <t>G</t>
  </si>
  <si>
    <t>Üzleti tervezés</t>
  </si>
  <si>
    <t>Emberi erőforrás gazdálkodás</t>
  </si>
  <si>
    <t>Ellátási lánc informatikai támogatása</t>
  </si>
  <si>
    <t>Raktárgazdálkodás</t>
  </si>
  <si>
    <t>Szállítmányozás és fuvarozás menedzsmentje</t>
  </si>
  <si>
    <t>Beszerzés menedzsment</t>
  </si>
  <si>
    <t>Termelés és szolgáltatás menedzsment</t>
  </si>
  <si>
    <t>Disztribúció és ellátásilánc menedzsment</t>
  </si>
  <si>
    <t>Vállalkozások jogi környezete</t>
  </si>
  <si>
    <t>Üzleti tanácsadás</t>
  </si>
  <si>
    <t>Készletgazdálkodás</t>
  </si>
  <si>
    <t>Projektmenedzsment</t>
  </si>
  <si>
    <t>Minőségmenedzsment</t>
  </si>
  <si>
    <t>Integrált vállalatirányítási rendszerek</t>
  </si>
  <si>
    <t>A külkereskedelem technikája</t>
  </si>
  <si>
    <t>Lean menedzsment</t>
  </si>
  <si>
    <t>Globális ellátási láncok menedzsmentje</t>
  </si>
  <si>
    <t>A logisztikai teljesítmény mérése és menedzsmentje</t>
  </si>
  <si>
    <t>Összesen</t>
  </si>
  <si>
    <t>Kritériumkövetelmények***</t>
  </si>
  <si>
    <t>szabadon választható 1. tárgy (Világgazdasági és integrációs folyamatok)</t>
  </si>
  <si>
    <t>szabadon választható 2. tárgy</t>
  </si>
  <si>
    <t>Szaknyelv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</si>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</sst>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top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9" fontId="3" fillId="0" borderId="0" xfId="1" applyNumberFormat="1" applyFont="1"/>
  </cellXfs>
  <cellStyles count="2">
    <cellStyle name="Normál" xfId="0" builtinId="0"/>
    <cellStyle name="Normál 3" xfId="1" xr:uid="{B8FD45D5-DD48-4B25-B6A2-B76614B92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698E-A7AA-4A15-BF22-F14CF1D46DCA}">
  <dimension ref="A1:V51"/>
  <sheetViews>
    <sheetView tabSelected="1" workbookViewId="0">
      <selection activeCell="X16" sqref="X16"/>
    </sheetView>
  </sheetViews>
  <sheetFormatPr defaultRowHeight="15" x14ac:dyDescent="0.25"/>
  <cols>
    <col min="1" max="1" width="65.42578125" customWidth="1"/>
    <col min="2" max="2" width="6.7109375" customWidth="1"/>
    <col min="3" max="3" width="6.28515625" customWidth="1"/>
    <col min="4" max="4" width="8" customWidth="1"/>
    <col min="5" max="5" width="6.28515625" customWidth="1"/>
    <col min="6" max="6" width="10.28515625" customWidth="1"/>
    <col min="7" max="7" width="3.7109375" customWidth="1"/>
    <col min="8" max="8" width="3.85546875" customWidth="1"/>
    <col min="9" max="9" width="3.28515625" customWidth="1"/>
    <col min="10" max="10" width="6.42578125" customWidth="1"/>
    <col min="11" max="12" width="3.85546875" customWidth="1"/>
    <col min="13" max="13" width="4.140625" customWidth="1"/>
    <col min="14" max="14" width="5.85546875" customWidth="1"/>
    <col min="15" max="16" width="3.85546875" customWidth="1"/>
    <col min="17" max="17" width="4" customWidth="1"/>
    <col min="18" max="18" width="5.85546875" customWidth="1"/>
    <col min="19" max="20" width="3.85546875" customWidth="1"/>
    <col min="21" max="21" width="4.140625" customWidth="1"/>
    <col min="22" max="22" width="6.7109375" customWidth="1"/>
  </cols>
  <sheetData>
    <row r="1" spans="1:22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3" t="s">
        <v>1</v>
      </c>
      <c r="B2" s="3" t="s">
        <v>2</v>
      </c>
      <c r="C2" s="3"/>
      <c r="D2" s="3"/>
      <c r="E2" s="3"/>
      <c r="F2" s="3" t="s">
        <v>3</v>
      </c>
      <c r="G2" s="3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x14ac:dyDescent="0.25">
      <c r="A4" s="3"/>
      <c r="B4" s="4" t="s">
        <v>5</v>
      </c>
      <c r="C4" s="4" t="s">
        <v>6</v>
      </c>
      <c r="D4" s="4" t="s">
        <v>7</v>
      </c>
      <c r="E4" s="5" t="s">
        <v>8</v>
      </c>
      <c r="F4" s="3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</row>
    <row r="5" spans="1:22" ht="15.75" x14ac:dyDescent="0.25">
      <c r="A5" s="3"/>
      <c r="B5" s="4"/>
      <c r="C5" s="4"/>
      <c r="D5" s="4"/>
      <c r="E5" s="5"/>
      <c r="F5" s="3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</row>
    <row r="6" spans="1:22" ht="15.75" x14ac:dyDescent="0.25">
      <c r="A6" s="3"/>
      <c r="B6" s="4"/>
      <c r="C6" s="4"/>
      <c r="D6" s="4"/>
      <c r="E6" s="5"/>
      <c r="F6" s="3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</row>
    <row r="7" spans="1:22" ht="31.5" x14ac:dyDescent="0.25">
      <c r="A7" s="3"/>
      <c r="B7" s="4"/>
      <c r="C7" s="4"/>
      <c r="D7" s="4"/>
      <c r="E7" s="5"/>
      <c r="F7" s="3"/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  <c r="S7" s="6" t="s">
        <v>11</v>
      </c>
      <c r="T7" s="6" t="s">
        <v>12</v>
      </c>
      <c r="U7" s="6" t="s">
        <v>13</v>
      </c>
      <c r="V7" s="6" t="s">
        <v>14</v>
      </c>
    </row>
    <row r="8" spans="1:22" ht="15.75" x14ac:dyDescent="0.25">
      <c r="A8" s="7" t="s">
        <v>15</v>
      </c>
      <c r="B8" s="7"/>
      <c r="C8" s="7"/>
      <c r="D8" s="7"/>
      <c r="E8" s="8">
        <v>24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5.75" x14ac:dyDescent="0.25">
      <c r="A9" s="10" t="s">
        <v>16</v>
      </c>
      <c r="B9" s="6">
        <f>C9+D9</f>
        <v>56</v>
      </c>
      <c r="C9" s="6">
        <v>28</v>
      </c>
      <c r="D9" s="6">
        <v>28</v>
      </c>
      <c r="E9" s="11">
        <f>+J9+N9+R9+V9</f>
        <v>5</v>
      </c>
      <c r="F9" s="6"/>
      <c r="G9" s="6">
        <v>2</v>
      </c>
      <c r="H9" s="6">
        <v>2</v>
      </c>
      <c r="I9" s="6" t="s">
        <v>17</v>
      </c>
      <c r="J9" s="6">
        <v>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5.75" x14ac:dyDescent="0.25">
      <c r="A10" s="12" t="s">
        <v>18</v>
      </c>
      <c r="B10" s="6">
        <f>C10+D10</f>
        <v>56</v>
      </c>
      <c r="C10" s="6">
        <v>28</v>
      </c>
      <c r="D10" s="6">
        <v>28</v>
      </c>
      <c r="E10" s="11">
        <v>5</v>
      </c>
      <c r="F10" s="6"/>
      <c r="G10" s="6">
        <v>2</v>
      </c>
      <c r="H10" s="6">
        <v>2</v>
      </c>
      <c r="I10" s="6" t="s">
        <v>17</v>
      </c>
      <c r="J10" s="6">
        <v>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.75" x14ac:dyDescent="0.25">
      <c r="A11" s="12" t="s">
        <v>19</v>
      </c>
      <c r="B11" s="6">
        <f>C11+D11</f>
        <v>56</v>
      </c>
      <c r="C11" s="6">
        <v>28</v>
      </c>
      <c r="D11" s="6">
        <v>28</v>
      </c>
      <c r="E11" s="13">
        <v>4</v>
      </c>
      <c r="F11" s="6"/>
      <c r="G11" s="6">
        <v>2</v>
      </c>
      <c r="H11" s="6">
        <v>2</v>
      </c>
      <c r="I11" s="6" t="s">
        <v>17</v>
      </c>
      <c r="J11" s="6">
        <v>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5.75" x14ac:dyDescent="0.25">
      <c r="A12" s="12" t="s">
        <v>20</v>
      </c>
      <c r="B12" s="6">
        <f>C12+D12</f>
        <v>56</v>
      </c>
      <c r="C12" s="6">
        <v>28</v>
      </c>
      <c r="D12" s="6">
        <v>28</v>
      </c>
      <c r="E12" s="11">
        <f>+J12+N12+R12+V12</f>
        <v>5</v>
      </c>
      <c r="F12" s="6"/>
      <c r="G12" s="6"/>
      <c r="H12" s="6"/>
      <c r="I12" s="6"/>
      <c r="J12" s="6"/>
      <c r="K12" s="6">
        <v>2</v>
      </c>
      <c r="L12" s="6">
        <v>2</v>
      </c>
      <c r="M12" s="6" t="s">
        <v>17</v>
      </c>
      <c r="N12" s="6">
        <v>5</v>
      </c>
      <c r="O12" s="6"/>
      <c r="P12" s="6"/>
      <c r="Q12" s="6"/>
      <c r="R12" s="6"/>
      <c r="S12" s="6"/>
      <c r="T12" s="6"/>
      <c r="U12" s="6"/>
      <c r="V12" s="6"/>
    </row>
    <row r="13" spans="1:22" ht="15.75" x14ac:dyDescent="0.25">
      <c r="A13" s="12" t="s">
        <v>21</v>
      </c>
      <c r="B13" s="6">
        <f>C13+D13</f>
        <v>56</v>
      </c>
      <c r="C13" s="6">
        <v>28</v>
      </c>
      <c r="D13" s="6">
        <v>28</v>
      </c>
      <c r="E13" s="11">
        <f>+J13+N13+R13+V13</f>
        <v>5</v>
      </c>
      <c r="F13" s="10"/>
      <c r="G13" s="6">
        <v>2</v>
      </c>
      <c r="H13" s="6">
        <v>2</v>
      </c>
      <c r="I13" s="6" t="s">
        <v>17</v>
      </c>
      <c r="J13" s="6">
        <v>5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5.75" x14ac:dyDescent="0.25">
      <c r="A14" s="14" t="s">
        <v>22</v>
      </c>
      <c r="B14" s="14"/>
      <c r="C14" s="14"/>
      <c r="D14" s="14"/>
      <c r="E14" s="11">
        <f>SUM(E15:E33)</f>
        <v>74</v>
      </c>
      <c r="F14" s="1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5.75" x14ac:dyDescent="0.25">
      <c r="A15" s="12" t="s">
        <v>23</v>
      </c>
      <c r="B15" s="6">
        <f t="shared" ref="B15:B33" si="0">SUM(C15:D15)</f>
        <v>28</v>
      </c>
      <c r="C15" s="6">
        <f t="shared" ref="C15:D28" si="1">(G15+K15+O15+S15)*15</f>
        <v>0</v>
      </c>
      <c r="D15" s="6">
        <v>28</v>
      </c>
      <c r="E15" s="11">
        <v>5</v>
      </c>
      <c r="F15" s="15"/>
      <c r="G15" s="6"/>
      <c r="H15" s="6"/>
      <c r="I15" s="6"/>
      <c r="J15" s="6"/>
      <c r="K15" s="6">
        <v>0</v>
      </c>
      <c r="L15" s="6">
        <v>2</v>
      </c>
      <c r="M15" s="6" t="s">
        <v>24</v>
      </c>
      <c r="N15" s="6">
        <v>5</v>
      </c>
      <c r="O15" s="6"/>
      <c r="P15" s="6"/>
      <c r="Q15" s="6"/>
      <c r="R15" s="6"/>
      <c r="S15" s="6"/>
      <c r="T15" s="6"/>
      <c r="U15" s="6"/>
      <c r="V15" s="6"/>
    </row>
    <row r="16" spans="1:22" ht="15.75" x14ac:dyDescent="0.25">
      <c r="A16" s="16" t="s">
        <v>25</v>
      </c>
      <c r="B16" s="17">
        <f t="shared" si="0"/>
        <v>56</v>
      </c>
      <c r="C16" s="17">
        <v>28</v>
      </c>
      <c r="D16" s="17">
        <v>28</v>
      </c>
      <c r="E16" s="18">
        <f t="shared" ref="E16:E33" si="2">+J16+N16+R16+V16</f>
        <v>4</v>
      </c>
      <c r="F16" s="19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>
        <v>2</v>
      </c>
      <c r="T16" s="17">
        <v>2</v>
      </c>
      <c r="U16" s="17" t="s">
        <v>17</v>
      </c>
      <c r="V16" s="17">
        <v>4</v>
      </c>
    </row>
    <row r="17" spans="1:22" ht="15.75" x14ac:dyDescent="0.25">
      <c r="A17" s="12" t="s">
        <v>26</v>
      </c>
      <c r="B17" s="6">
        <f t="shared" si="0"/>
        <v>42</v>
      </c>
      <c r="C17" s="6">
        <v>28</v>
      </c>
      <c r="D17" s="6">
        <v>14</v>
      </c>
      <c r="E17" s="11">
        <f t="shared" si="2"/>
        <v>3</v>
      </c>
      <c r="F17" s="15"/>
      <c r="G17" s="6"/>
      <c r="H17" s="6"/>
      <c r="I17" s="6"/>
      <c r="J17" s="6"/>
      <c r="K17" s="6"/>
      <c r="L17" s="6"/>
      <c r="M17" s="6"/>
      <c r="N17" s="6"/>
      <c r="O17" s="6">
        <v>2</v>
      </c>
      <c r="P17" s="6">
        <v>1</v>
      </c>
      <c r="Q17" s="6" t="s">
        <v>17</v>
      </c>
      <c r="R17" s="6">
        <v>3</v>
      </c>
      <c r="S17" s="6"/>
      <c r="T17" s="6"/>
      <c r="U17" s="6"/>
      <c r="V17" s="6"/>
    </row>
    <row r="18" spans="1:22" ht="15.75" x14ac:dyDescent="0.25">
      <c r="A18" s="12" t="s">
        <v>27</v>
      </c>
      <c r="B18" s="6">
        <f t="shared" si="0"/>
        <v>42</v>
      </c>
      <c r="C18" s="6">
        <v>28</v>
      </c>
      <c r="D18" s="6">
        <v>14</v>
      </c>
      <c r="E18" s="11">
        <f t="shared" si="2"/>
        <v>4</v>
      </c>
      <c r="F18" s="15"/>
      <c r="G18" s="6"/>
      <c r="H18" s="6"/>
      <c r="I18" s="6"/>
      <c r="J18" s="6"/>
      <c r="K18" s="6"/>
      <c r="L18" s="6"/>
      <c r="M18" s="6"/>
      <c r="N18" s="6"/>
      <c r="O18" s="6">
        <v>2</v>
      </c>
      <c r="P18" s="6">
        <v>1</v>
      </c>
      <c r="Q18" s="6" t="s">
        <v>17</v>
      </c>
      <c r="R18" s="6">
        <v>4</v>
      </c>
      <c r="S18" s="6"/>
      <c r="T18" s="6"/>
      <c r="U18" s="6"/>
      <c r="V18" s="6"/>
    </row>
    <row r="19" spans="1:22" ht="15.75" x14ac:dyDescent="0.25">
      <c r="A19" s="12" t="s">
        <v>28</v>
      </c>
      <c r="B19" s="6">
        <f t="shared" si="0"/>
        <v>42</v>
      </c>
      <c r="C19" s="6">
        <v>28</v>
      </c>
      <c r="D19" s="6">
        <v>14</v>
      </c>
      <c r="E19" s="11">
        <f t="shared" si="2"/>
        <v>4</v>
      </c>
      <c r="F19" s="15"/>
      <c r="G19" s="6"/>
      <c r="H19" s="6"/>
      <c r="I19" s="6"/>
      <c r="J19" s="6"/>
      <c r="K19" s="6"/>
      <c r="L19" s="6"/>
      <c r="M19" s="6"/>
      <c r="N19" s="6"/>
      <c r="O19" s="6">
        <v>2</v>
      </c>
      <c r="P19" s="6">
        <v>1</v>
      </c>
      <c r="Q19" s="6" t="s">
        <v>17</v>
      </c>
      <c r="R19" s="6">
        <v>4</v>
      </c>
      <c r="S19" s="6"/>
      <c r="T19" s="6"/>
      <c r="U19" s="6"/>
      <c r="V19" s="6"/>
    </row>
    <row r="20" spans="1:22" ht="15.75" x14ac:dyDescent="0.25">
      <c r="A20" s="12" t="s">
        <v>29</v>
      </c>
      <c r="B20" s="6">
        <f t="shared" si="0"/>
        <v>56</v>
      </c>
      <c r="C20" s="6">
        <v>28</v>
      </c>
      <c r="D20" s="6">
        <v>28</v>
      </c>
      <c r="E20" s="11">
        <f t="shared" si="2"/>
        <v>4</v>
      </c>
      <c r="F20" s="15"/>
      <c r="G20" s="6">
        <v>2</v>
      </c>
      <c r="H20" s="6">
        <v>2</v>
      </c>
      <c r="I20" s="6" t="s">
        <v>17</v>
      </c>
      <c r="J20" s="6">
        <v>4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5.75" x14ac:dyDescent="0.25">
      <c r="A21" s="12" t="s">
        <v>30</v>
      </c>
      <c r="B21" s="6">
        <f t="shared" si="0"/>
        <v>42</v>
      </c>
      <c r="C21" s="6">
        <v>28</v>
      </c>
      <c r="D21" s="6">
        <v>14</v>
      </c>
      <c r="E21" s="11">
        <f t="shared" si="2"/>
        <v>4</v>
      </c>
      <c r="F21" s="15"/>
      <c r="G21" s="6"/>
      <c r="H21" s="6"/>
      <c r="I21" s="6"/>
      <c r="J21" s="6"/>
      <c r="K21" s="6"/>
      <c r="L21" s="6"/>
      <c r="M21" s="6"/>
      <c r="N21" s="6"/>
      <c r="O21" s="6">
        <v>2</v>
      </c>
      <c r="P21" s="6">
        <v>1</v>
      </c>
      <c r="Q21" s="6" t="s">
        <v>17</v>
      </c>
      <c r="R21" s="6">
        <v>4</v>
      </c>
      <c r="S21" s="6"/>
      <c r="T21" s="6"/>
      <c r="U21" s="6"/>
      <c r="V21" s="6"/>
    </row>
    <row r="22" spans="1:22" ht="15.75" x14ac:dyDescent="0.25">
      <c r="A22" s="15" t="s">
        <v>31</v>
      </c>
      <c r="B22" s="6">
        <f t="shared" si="0"/>
        <v>42</v>
      </c>
      <c r="C22" s="6">
        <v>28</v>
      </c>
      <c r="D22" s="6">
        <v>14</v>
      </c>
      <c r="E22" s="11">
        <f t="shared" si="2"/>
        <v>4</v>
      </c>
      <c r="F22" s="15"/>
      <c r="G22" s="6"/>
      <c r="H22" s="6"/>
      <c r="I22" s="6"/>
      <c r="J22" s="6"/>
      <c r="K22" s="6">
        <v>2</v>
      </c>
      <c r="L22" s="6">
        <v>1</v>
      </c>
      <c r="M22" s="6" t="s">
        <v>17</v>
      </c>
      <c r="N22" s="6">
        <v>4</v>
      </c>
      <c r="O22" s="6"/>
      <c r="P22" s="6"/>
      <c r="Q22" s="6"/>
      <c r="R22" s="6"/>
      <c r="S22" s="6"/>
      <c r="T22" s="6"/>
      <c r="U22" s="6"/>
      <c r="V22" s="6"/>
    </row>
    <row r="23" spans="1:22" ht="15.75" x14ac:dyDescent="0.25">
      <c r="A23" s="15" t="s">
        <v>32</v>
      </c>
      <c r="B23" s="6">
        <f t="shared" si="0"/>
        <v>42</v>
      </c>
      <c r="C23" s="6">
        <v>28</v>
      </c>
      <c r="D23" s="6">
        <v>14</v>
      </c>
      <c r="E23" s="11">
        <f t="shared" si="2"/>
        <v>4</v>
      </c>
      <c r="F23" s="20"/>
      <c r="G23" s="6"/>
      <c r="H23" s="6"/>
      <c r="I23" s="6"/>
      <c r="J23" s="6"/>
      <c r="K23" s="6">
        <v>2</v>
      </c>
      <c r="L23" s="6">
        <v>1</v>
      </c>
      <c r="M23" s="6" t="s">
        <v>17</v>
      </c>
      <c r="N23" s="6">
        <v>4</v>
      </c>
      <c r="O23" s="6"/>
      <c r="P23" s="6"/>
      <c r="Q23" s="6"/>
      <c r="R23" s="6"/>
      <c r="S23" s="6"/>
      <c r="T23" s="6"/>
      <c r="U23" s="6"/>
      <c r="V23" s="6"/>
    </row>
    <row r="24" spans="1:22" ht="15.75" x14ac:dyDescent="0.25">
      <c r="A24" s="15" t="s">
        <v>33</v>
      </c>
      <c r="B24" s="6">
        <f t="shared" si="0"/>
        <v>28</v>
      </c>
      <c r="C24" s="6">
        <v>28</v>
      </c>
      <c r="D24" s="6">
        <f t="shared" si="1"/>
        <v>0</v>
      </c>
      <c r="E24" s="11">
        <f t="shared" si="2"/>
        <v>3</v>
      </c>
      <c r="F24" s="15"/>
      <c r="G24" s="6"/>
      <c r="H24" s="6"/>
      <c r="I24" s="6"/>
      <c r="J24" s="6"/>
      <c r="K24" s="6">
        <v>2</v>
      </c>
      <c r="L24" s="6">
        <v>0</v>
      </c>
      <c r="M24" s="6" t="s">
        <v>17</v>
      </c>
      <c r="N24" s="6">
        <v>3</v>
      </c>
      <c r="O24" s="6"/>
      <c r="P24" s="6"/>
      <c r="Q24" s="6"/>
      <c r="R24" s="6"/>
      <c r="S24" s="6"/>
      <c r="T24" s="6"/>
      <c r="U24" s="6"/>
      <c r="V24" s="6"/>
    </row>
    <row r="25" spans="1:22" ht="15.75" x14ac:dyDescent="0.25">
      <c r="A25" s="15" t="s">
        <v>34</v>
      </c>
      <c r="B25" s="6">
        <f t="shared" si="0"/>
        <v>56</v>
      </c>
      <c r="C25" s="6">
        <v>28</v>
      </c>
      <c r="D25" s="6">
        <v>28</v>
      </c>
      <c r="E25" s="11">
        <f t="shared" si="2"/>
        <v>4</v>
      </c>
      <c r="F25" s="2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>
        <v>2</v>
      </c>
      <c r="T25" s="6">
        <v>2</v>
      </c>
      <c r="U25" s="6" t="s">
        <v>17</v>
      </c>
      <c r="V25" s="6">
        <v>4</v>
      </c>
    </row>
    <row r="26" spans="1:22" ht="15.75" x14ac:dyDescent="0.25">
      <c r="A26" s="21" t="s">
        <v>35</v>
      </c>
      <c r="B26" s="6">
        <f t="shared" si="0"/>
        <v>42</v>
      </c>
      <c r="C26" s="6">
        <v>28</v>
      </c>
      <c r="D26" s="6">
        <v>14</v>
      </c>
      <c r="E26" s="11">
        <f t="shared" si="2"/>
        <v>4</v>
      </c>
      <c r="F26" s="20"/>
      <c r="G26" s="6"/>
      <c r="H26" s="6"/>
      <c r="I26" s="6"/>
      <c r="J26" s="6"/>
      <c r="K26" s="6">
        <v>2</v>
      </c>
      <c r="L26" s="6">
        <v>1</v>
      </c>
      <c r="M26" s="6" t="s">
        <v>24</v>
      </c>
      <c r="N26" s="6">
        <v>4</v>
      </c>
      <c r="O26" s="6"/>
      <c r="P26" s="6"/>
      <c r="Q26" s="6"/>
      <c r="R26" s="6"/>
      <c r="S26" s="6"/>
      <c r="T26" s="6"/>
      <c r="U26" s="6"/>
      <c r="V26" s="6"/>
    </row>
    <row r="27" spans="1:22" ht="15.75" x14ac:dyDescent="0.25">
      <c r="A27" s="21" t="s">
        <v>36</v>
      </c>
      <c r="B27" s="6">
        <f t="shared" si="0"/>
        <v>42</v>
      </c>
      <c r="C27" s="6">
        <v>14</v>
      </c>
      <c r="D27" s="6">
        <v>28</v>
      </c>
      <c r="E27" s="11">
        <f t="shared" si="2"/>
        <v>4</v>
      </c>
      <c r="F27" s="20"/>
      <c r="G27" s="6"/>
      <c r="H27" s="6"/>
      <c r="I27" s="6"/>
      <c r="J27" s="6"/>
      <c r="K27" s="6"/>
      <c r="L27" s="6"/>
      <c r="M27" s="6"/>
      <c r="N27" s="6"/>
      <c r="O27" s="6">
        <v>1</v>
      </c>
      <c r="P27" s="6">
        <v>2</v>
      </c>
      <c r="Q27" s="6" t="s">
        <v>24</v>
      </c>
      <c r="R27" s="6">
        <v>4</v>
      </c>
      <c r="S27" s="22"/>
      <c r="T27" s="22"/>
      <c r="U27" s="22"/>
      <c r="V27" s="22"/>
    </row>
    <row r="28" spans="1:22" ht="15.75" x14ac:dyDescent="0.25">
      <c r="A28" s="21" t="s">
        <v>37</v>
      </c>
      <c r="B28" s="6">
        <f t="shared" si="0"/>
        <v>28</v>
      </c>
      <c r="C28" s="6">
        <v>28</v>
      </c>
      <c r="D28" s="6">
        <f t="shared" si="1"/>
        <v>0</v>
      </c>
      <c r="E28" s="11">
        <f t="shared" si="2"/>
        <v>3</v>
      </c>
      <c r="F28" s="2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>
        <v>2</v>
      </c>
      <c r="T28" s="6">
        <v>0</v>
      </c>
      <c r="U28" s="6" t="s">
        <v>17</v>
      </c>
      <c r="V28" s="6">
        <v>3</v>
      </c>
    </row>
    <row r="29" spans="1:22" ht="15.75" x14ac:dyDescent="0.25">
      <c r="A29" s="12" t="s">
        <v>38</v>
      </c>
      <c r="B29" s="6">
        <f t="shared" si="0"/>
        <v>42</v>
      </c>
      <c r="C29" s="6">
        <v>28</v>
      </c>
      <c r="D29" s="6">
        <v>14</v>
      </c>
      <c r="E29" s="11">
        <f t="shared" si="2"/>
        <v>4</v>
      </c>
      <c r="F29" s="20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>
        <v>2</v>
      </c>
      <c r="T29" s="6">
        <v>1</v>
      </c>
      <c r="U29" s="6" t="s">
        <v>17</v>
      </c>
      <c r="V29" s="6">
        <v>4</v>
      </c>
    </row>
    <row r="30" spans="1:22" ht="15.75" x14ac:dyDescent="0.25">
      <c r="A30" s="15" t="s">
        <v>39</v>
      </c>
      <c r="B30" s="6">
        <f t="shared" si="0"/>
        <v>42</v>
      </c>
      <c r="C30" s="6">
        <v>28</v>
      </c>
      <c r="D30" s="6">
        <v>14</v>
      </c>
      <c r="E30" s="11">
        <f t="shared" si="2"/>
        <v>4</v>
      </c>
      <c r="F30" s="2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>
        <v>2</v>
      </c>
      <c r="T30" s="6">
        <v>1</v>
      </c>
      <c r="U30" s="6" t="s">
        <v>17</v>
      </c>
      <c r="V30" s="6">
        <v>4</v>
      </c>
    </row>
    <row r="31" spans="1:22" ht="15.75" x14ac:dyDescent="0.25">
      <c r="A31" s="12" t="s">
        <v>40</v>
      </c>
      <c r="B31" s="6">
        <f t="shared" si="0"/>
        <v>42</v>
      </c>
      <c r="C31" s="6">
        <v>14</v>
      </c>
      <c r="D31" s="6">
        <v>28</v>
      </c>
      <c r="E31" s="11">
        <f t="shared" si="2"/>
        <v>4</v>
      </c>
      <c r="F31" s="20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>
        <v>1</v>
      </c>
      <c r="T31" s="6">
        <v>2</v>
      </c>
      <c r="U31" s="6" t="s">
        <v>24</v>
      </c>
      <c r="V31" s="6">
        <v>4</v>
      </c>
    </row>
    <row r="32" spans="1:22" ht="15.75" x14ac:dyDescent="0.25">
      <c r="A32" s="12" t="s">
        <v>41</v>
      </c>
      <c r="B32" s="6">
        <f t="shared" si="0"/>
        <v>42</v>
      </c>
      <c r="C32" s="6">
        <v>14</v>
      </c>
      <c r="D32" s="6">
        <v>28</v>
      </c>
      <c r="E32" s="11">
        <f t="shared" si="2"/>
        <v>4</v>
      </c>
      <c r="F32" s="20"/>
      <c r="G32" s="6"/>
      <c r="H32" s="6"/>
      <c r="I32" s="6"/>
      <c r="J32" s="6"/>
      <c r="K32" s="6"/>
      <c r="L32" s="6"/>
      <c r="M32" s="6"/>
      <c r="N32" s="6"/>
      <c r="O32" s="6">
        <v>1</v>
      </c>
      <c r="P32" s="6">
        <v>2</v>
      </c>
      <c r="Q32" s="6" t="s">
        <v>24</v>
      </c>
      <c r="R32" s="6">
        <v>4</v>
      </c>
      <c r="S32" s="6"/>
      <c r="T32" s="6"/>
      <c r="U32" s="6"/>
      <c r="V32" s="6"/>
    </row>
    <row r="33" spans="1:22" ht="15.75" x14ac:dyDescent="0.25">
      <c r="A33" s="12" t="s">
        <v>42</v>
      </c>
      <c r="B33" s="6">
        <f t="shared" si="0"/>
        <v>42</v>
      </c>
      <c r="C33" s="6">
        <v>28</v>
      </c>
      <c r="D33" s="6">
        <v>14</v>
      </c>
      <c r="E33" s="11">
        <f t="shared" si="2"/>
        <v>4</v>
      </c>
      <c r="F33" s="2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>
        <v>2</v>
      </c>
      <c r="T33" s="6">
        <v>1</v>
      </c>
      <c r="U33" s="6" t="s">
        <v>17</v>
      </c>
      <c r="V33" s="6">
        <v>4</v>
      </c>
    </row>
    <row r="34" spans="1:22" ht="15.75" x14ac:dyDescent="0.25">
      <c r="A34" s="23" t="s">
        <v>43</v>
      </c>
      <c r="B34" s="11">
        <f>SUM(B9:B33)</f>
        <v>1078</v>
      </c>
      <c r="C34" s="11">
        <f>SUM(C9:C33)</f>
        <v>602</v>
      </c>
      <c r="D34" s="11">
        <f>SUM(D9:D33)</f>
        <v>476</v>
      </c>
      <c r="E34" s="11">
        <v>98</v>
      </c>
      <c r="F34" s="6"/>
      <c r="G34" s="11">
        <f t="shared" ref="G34:V34" si="3">SUM(G9:G33)</f>
        <v>10</v>
      </c>
      <c r="H34" s="11">
        <f t="shared" si="3"/>
        <v>10</v>
      </c>
      <c r="I34" s="11">
        <f t="shared" si="3"/>
        <v>0</v>
      </c>
      <c r="J34" s="11">
        <v>23</v>
      </c>
      <c r="K34" s="11">
        <f t="shared" si="3"/>
        <v>10</v>
      </c>
      <c r="L34" s="11">
        <f t="shared" si="3"/>
        <v>7</v>
      </c>
      <c r="M34" s="11">
        <f t="shared" si="3"/>
        <v>0</v>
      </c>
      <c r="N34" s="11">
        <f t="shared" si="3"/>
        <v>25</v>
      </c>
      <c r="O34" s="11">
        <f t="shared" si="3"/>
        <v>10</v>
      </c>
      <c r="P34" s="11">
        <v>8</v>
      </c>
      <c r="Q34" s="11">
        <f t="shared" si="3"/>
        <v>0</v>
      </c>
      <c r="R34" s="11">
        <f t="shared" si="3"/>
        <v>23</v>
      </c>
      <c r="S34" s="11">
        <f t="shared" si="3"/>
        <v>13</v>
      </c>
      <c r="T34" s="11">
        <f t="shared" si="3"/>
        <v>9</v>
      </c>
      <c r="U34" s="11">
        <f t="shared" si="3"/>
        <v>0</v>
      </c>
      <c r="V34" s="11">
        <f t="shared" si="3"/>
        <v>27</v>
      </c>
    </row>
    <row r="35" spans="1:22" ht="15.75" x14ac:dyDescent="0.25">
      <c r="A35" s="24"/>
      <c r="B35" s="24"/>
      <c r="C35" s="24"/>
      <c r="D35" s="24"/>
      <c r="E35" s="8"/>
      <c r="F35" s="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5.75" x14ac:dyDescent="0.25">
      <c r="A36" s="10" t="s">
        <v>44</v>
      </c>
      <c r="B36" s="25"/>
      <c r="C36" s="26"/>
      <c r="D36" s="6"/>
      <c r="E36" s="11"/>
      <c r="F36" s="9"/>
      <c r="G36" s="9"/>
      <c r="H36" s="9"/>
      <c r="I36" s="9"/>
      <c r="J36" s="9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5.75" x14ac:dyDescent="0.25">
      <c r="A37" s="10" t="s">
        <v>45</v>
      </c>
      <c r="B37" s="25">
        <f t="shared" ref="B37:B42" si="4">C37+D37</f>
        <v>28</v>
      </c>
      <c r="C37" s="26">
        <f t="shared" ref="C37:C42" si="5">(G37+K37+O37+S37)*15</f>
        <v>0</v>
      </c>
      <c r="D37" s="6">
        <v>28</v>
      </c>
      <c r="E37" s="11">
        <f t="shared" ref="E37:E42" si="6">+J37+N37+R37+V37</f>
        <v>3</v>
      </c>
      <c r="F37" s="6"/>
      <c r="G37" s="27">
        <v>0</v>
      </c>
      <c r="H37" s="27">
        <v>2</v>
      </c>
      <c r="I37" s="27" t="s">
        <v>24</v>
      </c>
      <c r="J37" s="27">
        <v>3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5.75" x14ac:dyDescent="0.25">
      <c r="A38" s="10" t="s">
        <v>46</v>
      </c>
      <c r="B38" s="25">
        <f t="shared" si="4"/>
        <v>42</v>
      </c>
      <c r="C38" s="26">
        <v>14</v>
      </c>
      <c r="D38" s="6">
        <v>28</v>
      </c>
      <c r="E38" s="11">
        <f t="shared" si="6"/>
        <v>3</v>
      </c>
      <c r="F38" s="6"/>
      <c r="G38" s="27"/>
      <c r="H38" s="27"/>
      <c r="I38" s="27"/>
      <c r="J38" s="27"/>
      <c r="K38" s="27">
        <v>1</v>
      </c>
      <c r="L38" s="27">
        <v>2</v>
      </c>
      <c r="M38" s="27" t="s">
        <v>24</v>
      </c>
      <c r="N38" s="27">
        <v>3</v>
      </c>
      <c r="O38" s="27"/>
      <c r="P38" s="27"/>
      <c r="Q38" s="27"/>
      <c r="R38" s="27"/>
      <c r="S38" s="27"/>
      <c r="T38" s="27"/>
      <c r="U38" s="27"/>
      <c r="V38" s="27"/>
    </row>
    <row r="39" spans="1:22" ht="15.75" x14ac:dyDescent="0.25">
      <c r="A39" s="28" t="s">
        <v>47</v>
      </c>
      <c r="B39" s="25">
        <f t="shared" si="4"/>
        <v>28</v>
      </c>
      <c r="C39" s="29">
        <v>0</v>
      </c>
      <c r="D39" s="30">
        <v>28</v>
      </c>
      <c r="E39" s="31">
        <v>1</v>
      </c>
      <c r="F39" s="30"/>
      <c r="G39" s="30">
        <v>0</v>
      </c>
      <c r="H39" s="30">
        <v>2</v>
      </c>
      <c r="I39" s="30" t="s">
        <v>24</v>
      </c>
      <c r="J39" s="30">
        <v>1</v>
      </c>
      <c r="K39" s="30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5.75" x14ac:dyDescent="0.25">
      <c r="A40" s="10" t="s">
        <v>48</v>
      </c>
      <c r="B40" s="25">
        <f t="shared" si="4"/>
        <v>28</v>
      </c>
      <c r="C40" s="26">
        <f t="shared" si="5"/>
        <v>0</v>
      </c>
      <c r="D40" s="6">
        <v>28</v>
      </c>
      <c r="E40" s="11">
        <f t="shared" si="6"/>
        <v>4</v>
      </c>
      <c r="F40" s="6"/>
      <c r="G40" s="27"/>
      <c r="H40" s="27"/>
      <c r="I40" s="27"/>
      <c r="J40" s="27"/>
      <c r="K40" s="27">
        <v>0</v>
      </c>
      <c r="L40" s="27">
        <v>2</v>
      </c>
      <c r="M40" s="27" t="s">
        <v>24</v>
      </c>
      <c r="N40" s="27">
        <v>4</v>
      </c>
      <c r="O40" s="27"/>
      <c r="P40" s="27"/>
      <c r="Q40" s="27"/>
      <c r="R40" s="27"/>
      <c r="S40" s="27"/>
      <c r="T40" s="27"/>
      <c r="U40" s="27"/>
      <c r="V40" s="27"/>
    </row>
    <row r="41" spans="1:22" ht="15.75" x14ac:dyDescent="0.25">
      <c r="A41" s="10" t="s">
        <v>49</v>
      </c>
      <c r="B41" s="25">
        <f t="shared" si="4"/>
        <v>56</v>
      </c>
      <c r="C41" s="26">
        <f t="shared" si="5"/>
        <v>0</v>
      </c>
      <c r="D41" s="6">
        <v>56</v>
      </c>
      <c r="E41" s="11">
        <f t="shared" si="6"/>
        <v>6</v>
      </c>
      <c r="F41" s="6"/>
      <c r="G41" s="27"/>
      <c r="H41" s="27"/>
      <c r="I41" s="27"/>
      <c r="J41" s="27"/>
      <c r="K41" s="27"/>
      <c r="L41" s="27"/>
      <c r="M41" s="27"/>
      <c r="N41" s="27"/>
      <c r="O41" s="27">
        <v>0</v>
      </c>
      <c r="P41" s="27">
        <v>4</v>
      </c>
      <c r="Q41" s="27" t="s">
        <v>24</v>
      </c>
      <c r="R41" s="27">
        <v>6</v>
      </c>
      <c r="S41" s="27"/>
      <c r="T41" s="27"/>
      <c r="U41" s="27"/>
      <c r="V41" s="27"/>
    </row>
    <row r="42" spans="1:22" ht="15.75" x14ac:dyDescent="0.25">
      <c r="A42" s="10" t="s">
        <v>50</v>
      </c>
      <c r="B42" s="25">
        <f t="shared" si="4"/>
        <v>56</v>
      </c>
      <c r="C42" s="26">
        <f t="shared" si="5"/>
        <v>0</v>
      </c>
      <c r="D42" s="6">
        <v>56</v>
      </c>
      <c r="E42" s="11">
        <f t="shared" si="6"/>
        <v>5</v>
      </c>
      <c r="F42" s="6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27">
        <v>0</v>
      </c>
      <c r="T42" s="27">
        <v>4</v>
      </c>
      <c r="U42" s="27" t="s">
        <v>24</v>
      </c>
      <c r="V42" s="27">
        <v>5</v>
      </c>
    </row>
    <row r="43" spans="1:22" ht="15.75" x14ac:dyDescent="0.25">
      <c r="A43" s="23" t="s">
        <v>43</v>
      </c>
      <c r="B43" s="11">
        <f>SUM(B37:B42)</f>
        <v>238</v>
      </c>
      <c r="C43" s="11">
        <f>SUM(C37:C42)</f>
        <v>14</v>
      </c>
      <c r="D43" s="11">
        <f>SUM(D37:D42)</f>
        <v>224</v>
      </c>
      <c r="E43" s="11">
        <f>SUM(E37:E42)</f>
        <v>22</v>
      </c>
      <c r="F43" s="33"/>
      <c r="G43" s="32">
        <f t="shared" ref="G43:V43" si="7">SUM(G36:G42)+G34</f>
        <v>10</v>
      </c>
      <c r="H43" s="32">
        <f t="shared" si="7"/>
        <v>14</v>
      </c>
      <c r="I43" s="32">
        <f t="shared" si="7"/>
        <v>0</v>
      </c>
      <c r="J43" s="32">
        <v>27</v>
      </c>
      <c r="K43" s="32">
        <f t="shared" si="7"/>
        <v>11</v>
      </c>
      <c r="L43" s="32">
        <f t="shared" si="7"/>
        <v>11</v>
      </c>
      <c r="M43" s="32">
        <f t="shared" si="7"/>
        <v>0</v>
      </c>
      <c r="N43" s="32">
        <f t="shared" si="7"/>
        <v>32</v>
      </c>
      <c r="O43" s="32">
        <f t="shared" si="7"/>
        <v>10</v>
      </c>
      <c r="P43" s="32">
        <f t="shared" si="7"/>
        <v>12</v>
      </c>
      <c r="Q43" s="32">
        <f t="shared" si="7"/>
        <v>0</v>
      </c>
      <c r="R43" s="32">
        <f t="shared" si="7"/>
        <v>29</v>
      </c>
      <c r="S43" s="32">
        <f t="shared" si="7"/>
        <v>13</v>
      </c>
      <c r="T43" s="32">
        <f t="shared" si="7"/>
        <v>13</v>
      </c>
      <c r="U43" s="32">
        <f t="shared" si="7"/>
        <v>0</v>
      </c>
      <c r="V43" s="32">
        <f t="shared" si="7"/>
        <v>32</v>
      </c>
    </row>
    <row r="44" spans="1:22" ht="15.75" x14ac:dyDescent="0.25">
      <c r="A44" s="34"/>
      <c r="B44" s="11">
        <f>+B34+B43</f>
        <v>1316</v>
      </c>
      <c r="C44" s="11">
        <f>+C34+C43</f>
        <v>616</v>
      </c>
      <c r="D44" s="11">
        <f>+D34+D43</f>
        <v>700</v>
      </c>
      <c r="E44" s="11">
        <v>120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2" ht="15.75" x14ac:dyDescent="0.25">
      <c r="A45" s="34"/>
      <c r="B45" s="34"/>
      <c r="C45" s="34"/>
      <c r="D45" s="34"/>
      <c r="E45" s="35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2" ht="15.75" x14ac:dyDescent="0.25">
      <c r="A46" s="34"/>
      <c r="B46" s="36">
        <f>SUM(C46:D46)</f>
        <v>1</v>
      </c>
      <c r="C46" s="36">
        <f>+C44/B44</f>
        <v>0.46808510638297873</v>
      </c>
      <c r="D46" s="36">
        <f>+D44/B44</f>
        <v>0.53191489361702127</v>
      </c>
      <c r="E46" s="35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ht="15.75" x14ac:dyDescent="0.25">
      <c r="A47" s="34"/>
      <c r="B47" s="34"/>
      <c r="C47" s="34"/>
      <c r="D47" s="34"/>
      <c r="E47" s="35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ht="15.75" x14ac:dyDescent="0.25">
      <c r="A48" s="34"/>
      <c r="B48" s="1" t="s">
        <v>51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pans="1:22" ht="15.75" x14ac:dyDescent="0.25">
      <c r="A49" s="34"/>
      <c r="B49" s="34" t="s">
        <v>52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 spans="1:22" ht="15.75" x14ac:dyDescent="0.25">
      <c r="A50" s="34"/>
      <c r="B50" s="34" t="s">
        <v>53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 spans="1:22" ht="15.75" x14ac:dyDescent="0.25">
      <c r="A51" s="34"/>
      <c r="B51" s="34" t="s">
        <v>54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</sheetData>
  <mergeCells count="21">
    <mergeCell ref="A8:D8"/>
    <mergeCell ref="A14:D14"/>
    <mergeCell ref="A35:D35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2026-09-22T06:03:31Z</dcterms:created>
  <dcterms:modified xsi:type="dcterms:W3CDTF">2026-09-22T06:04:27Z</dcterms:modified>
</cp:coreProperties>
</file>