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5A57B303-E7BE-4409-B735-27AE84AA6433}" xr6:coauthVersionLast="47" xr6:coauthVersionMax="47" xr10:uidLastSave="{00000000-0000-0000-0000-000000000000}"/>
  <bookViews>
    <workbookView xWindow="-120" yWindow="-120" windowWidth="29040" windowHeight="15720" xr2:uid="{229BC661-6265-4971-8749-9617F1E998A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97" i="1" l="1"/>
  <c r="F74" i="1"/>
  <c r="G73" i="1"/>
  <c r="G72" i="1"/>
  <c r="E72" i="1"/>
  <c r="D72" i="1" s="1"/>
  <c r="G71" i="1"/>
  <c r="E71" i="1"/>
  <c r="D71" i="1" s="1"/>
  <c r="G70" i="1"/>
  <c r="E70" i="1"/>
  <c r="D70" i="1" s="1"/>
  <c r="G69" i="1"/>
  <c r="E69" i="1"/>
  <c r="E74" i="1" s="1"/>
  <c r="D69" i="1"/>
  <c r="G68" i="1"/>
  <c r="G74" i="1" s="1"/>
  <c r="D68" i="1"/>
  <c r="G67" i="1"/>
  <c r="D67" i="1"/>
  <c r="G66" i="1"/>
  <c r="D66" i="1"/>
  <c r="AI63" i="1"/>
  <c r="AI74" i="1" s="1"/>
  <c r="AH63" i="1"/>
  <c r="AH74" i="1" s="1"/>
  <c r="AA63" i="1"/>
  <c r="AA74" i="1" s="1"/>
  <c r="Z63" i="1"/>
  <c r="Z74" i="1" s="1"/>
  <c r="S63" i="1"/>
  <c r="S74" i="1" s="1"/>
  <c r="R63" i="1"/>
  <c r="R74" i="1" s="1"/>
  <c r="K63" i="1"/>
  <c r="K74" i="1" s="1"/>
  <c r="J63" i="1"/>
  <c r="J74" i="1" s="1"/>
  <c r="G62" i="1"/>
  <c r="E62" i="1"/>
  <c r="D62" i="1"/>
  <c r="E61" i="1"/>
  <c r="D61" i="1" s="1"/>
  <c r="AJ59" i="1"/>
  <c r="AJ63" i="1" s="1"/>
  <c r="AJ74" i="1" s="1"/>
  <c r="AI59" i="1"/>
  <c r="AH59" i="1"/>
  <c r="AG59" i="1"/>
  <c r="AG63" i="1" s="1"/>
  <c r="AG74" i="1" s="1"/>
  <c r="AF59" i="1"/>
  <c r="AF63" i="1" s="1"/>
  <c r="AF74" i="1" s="1"/>
  <c r="AE59" i="1"/>
  <c r="AE63" i="1" s="1"/>
  <c r="AE74" i="1" s="1"/>
  <c r="AD59" i="1"/>
  <c r="AD63" i="1" s="1"/>
  <c r="AD74" i="1" s="1"/>
  <c r="AC59" i="1"/>
  <c r="AC63" i="1" s="1"/>
  <c r="AC74" i="1" s="1"/>
  <c r="AB59" i="1"/>
  <c r="AB63" i="1" s="1"/>
  <c r="AB74" i="1" s="1"/>
  <c r="AA59" i="1"/>
  <c r="Z59" i="1"/>
  <c r="Y59" i="1"/>
  <c r="Y63" i="1" s="1"/>
  <c r="Y74" i="1" s="1"/>
  <c r="X59" i="1"/>
  <c r="X63" i="1" s="1"/>
  <c r="X74" i="1" s="1"/>
  <c r="W59" i="1"/>
  <c r="W63" i="1" s="1"/>
  <c r="W74" i="1" s="1"/>
  <c r="V59" i="1"/>
  <c r="V63" i="1" s="1"/>
  <c r="V74" i="1" s="1"/>
  <c r="U59" i="1"/>
  <c r="U63" i="1" s="1"/>
  <c r="U74" i="1" s="1"/>
  <c r="T59" i="1"/>
  <c r="T63" i="1" s="1"/>
  <c r="T74" i="1" s="1"/>
  <c r="S59" i="1"/>
  <c r="R59" i="1"/>
  <c r="Q59" i="1"/>
  <c r="Q63" i="1" s="1"/>
  <c r="Q74" i="1" s="1"/>
  <c r="P59" i="1"/>
  <c r="G59" i="1" s="1"/>
  <c r="O59" i="1"/>
  <c r="O63" i="1" s="1"/>
  <c r="O74" i="1" s="1"/>
  <c r="N59" i="1"/>
  <c r="N63" i="1" s="1"/>
  <c r="N74" i="1" s="1"/>
  <c r="M59" i="1"/>
  <c r="M63" i="1" s="1"/>
  <c r="M74" i="1" s="1"/>
  <c r="L59" i="1"/>
  <c r="L63" i="1" s="1"/>
  <c r="L74" i="1" s="1"/>
  <c r="K59" i="1"/>
  <c r="J59" i="1"/>
  <c r="I59" i="1"/>
  <c r="I63" i="1" s="1"/>
  <c r="I74" i="1" s="1"/>
  <c r="G58" i="1"/>
  <c r="F58" i="1"/>
  <c r="E58" i="1"/>
  <c r="E63" i="1" s="1"/>
  <c r="E75" i="1" s="1"/>
  <c r="D58" i="1"/>
  <c r="G57" i="1"/>
  <c r="F57" i="1"/>
  <c r="D57" i="1" s="1"/>
  <c r="G56" i="1"/>
  <c r="D56" i="1"/>
  <c r="G55" i="1"/>
  <c r="D55" i="1"/>
  <c r="G54" i="1"/>
  <c r="D54" i="1"/>
  <c r="G53" i="1"/>
  <c r="D53" i="1"/>
  <c r="G52" i="1"/>
  <c r="D52" i="1"/>
  <c r="G51" i="1"/>
  <c r="D51" i="1"/>
  <c r="G50" i="1"/>
  <c r="D50" i="1"/>
  <c r="G49" i="1"/>
  <c r="D49" i="1"/>
  <c r="G48" i="1"/>
  <c r="D48" i="1"/>
  <c r="G47" i="1"/>
  <c r="D47" i="1"/>
  <c r="G46" i="1"/>
  <c r="D46" i="1"/>
  <c r="G45" i="1"/>
  <c r="D45" i="1"/>
  <c r="G44" i="1"/>
  <c r="G40" i="1" s="1"/>
  <c r="D102" i="1" s="1"/>
  <c r="D44" i="1"/>
  <c r="G43" i="1"/>
  <c r="D43" i="1"/>
  <c r="G42" i="1"/>
  <c r="D42" i="1"/>
  <c r="G41" i="1"/>
  <c r="D41" i="1"/>
  <c r="G39" i="1"/>
  <c r="F39" i="1"/>
  <c r="D39" i="1" s="1"/>
  <c r="G38" i="1"/>
  <c r="D101" i="1" s="1"/>
  <c r="F38" i="1"/>
  <c r="D38" i="1" s="1"/>
  <c r="G37" i="1"/>
  <c r="D100" i="1" s="1"/>
  <c r="D37" i="1"/>
  <c r="G36" i="1"/>
  <c r="D36" i="1"/>
  <c r="G35" i="1"/>
  <c r="D99" i="1" s="1"/>
  <c r="F35" i="1"/>
  <c r="D35" i="1" s="1"/>
  <c r="G34" i="1"/>
  <c r="D34" i="1"/>
  <c r="G33" i="1"/>
  <c r="D98" i="1" s="1"/>
  <c r="D33" i="1"/>
  <c r="D32" i="1"/>
  <c r="G31" i="1"/>
  <c r="F31" i="1"/>
  <c r="D31" i="1" s="1"/>
  <c r="G30" i="1"/>
  <c r="D30" i="1"/>
  <c r="G29" i="1"/>
  <c r="G27" i="1" s="1"/>
  <c r="D94" i="1" s="1"/>
  <c r="D29" i="1"/>
  <c r="G28" i="1"/>
  <c r="D95" i="1" s="1"/>
  <c r="D28" i="1"/>
  <c r="G26" i="1"/>
  <c r="D26" i="1"/>
  <c r="G25" i="1"/>
  <c r="F25" i="1"/>
  <c r="D25" i="1"/>
  <c r="G24" i="1"/>
  <c r="D93" i="1" s="1"/>
  <c r="D24" i="1"/>
  <c r="G23" i="1"/>
  <c r="D92" i="1" s="1"/>
  <c r="D23" i="1"/>
  <c r="G22" i="1"/>
  <c r="D22" i="1"/>
  <c r="G21" i="1"/>
  <c r="D21" i="1"/>
  <c r="G20" i="1"/>
  <c r="D20" i="1"/>
  <c r="G19" i="1"/>
  <c r="D19" i="1"/>
  <c r="G18" i="1"/>
  <c r="D18" i="1"/>
  <c r="G17" i="1"/>
  <c r="G15" i="1" s="1"/>
  <c r="D90" i="1" s="1"/>
  <c r="D17" i="1"/>
  <c r="G16" i="1"/>
  <c r="F16" i="1"/>
  <c r="D16" i="1"/>
  <c r="G14" i="1"/>
  <c r="F14" i="1"/>
  <c r="D14" i="1"/>
  <c r="G13" i="1"/>
  <c r="D89" i="1" s="1"/>
  <c r="F13" i="1"/>
  <c r="D13" i="1"/>
  <c r="G12" i="1"/>
  <c r="D12" i="1"/>
  <c r="G11" i="1"/>
  <c r="D88" i="1" s="1"/>
  <c r="F11" i="1"/>
  <c r="F63" i="1" s="1"/>
  <c r="F75" i="1" s="1"/>
  <c r="D11" i="1"/>
  <c r="G10" i="1"/>
  <c r="D10" i="1"/>
  <c r="G9" i="1"/>
  <c r="G8" i="1" s="1"/>
  <c r="D9" i="1"/>
  <c r="D63" i="1" s="1"/>
  <c r="G63" i="1" l="1"/>
  <c r="G75" i="1" s="1"/>
  <c r="D74" i="1"/>
  <c r="D75" i="1" s="1"/>
  <c r="P63" i="1"/>
  <c r="P74" i="1" s="1"/>
  <c r="D87" i="1"/>
  <c r="D86" i="1" s="1"/>
  <c r="D96" i="1"/>
  <c r="D91" i="1"/>
  <c r="E77" i="1" l="1"/>
  <c r="F77" i="1"/>
  <c r="D77" i="1" l="1"/>
</calcChain>
</file>

<file path=xl/sharedStrings.xml><?xml version="1.0" encoding="utf-8"?>
<sst xmlns="http://schemas.openxmlformats.org/spreadsheetml/2006/main" count="252" uniqueCount="117">
  <si>
    <t>Agrár- és üzleti digitalizáció BSc - https://econ.unideb.hu/node/443</t>
  </si>
  <si>
    <t>TANTÁRGY</t>
  </si>
  <si>
    <t>TANTÁRGYAK ÓRASZÁMA</t>
  </si>
  <si>
    <t>Egymásra-épülés</t>
  </si>
  <si>
    <t>ÉVEK, FÉLÉVEK, TANÍTÁSI HETEK SZÁMA HETI ÓRASZÁM</t>
  </si>
  <si>
    <t>ÖSSZES</t>
  </si>
  <si>
    <t>ELMÉLET</t>
  </si>
  <si>
    <t>GYAKORLAT</t>
  </si>
  <si>
    <t>KREDIT = (a+b)/30</t>
  </si>
  <si>
    <t>I.</t>
  </si>
  <si>
    <t>II.</t>
  </si>
  <si>
    <t>III.</t>
  </si>
  <si>
    <t>IV.</t>
  </si>
  <si>
    <t>Csop</t>
  </si>
  <si>
    <t>Ssz</t>
  </si>
  <si>
    <t>E</t>
  </si>
  <si>
    <t>GY</t>
  </si>
  <si>
    <t>V</t>
  </si>
  <si>
    <t>Kredit</t>
  </si>
  <si>
    <t>Gazdaságtudományi alapismeretek</t>
  </si>
  <si>
    <t>(25-35) kredit</t>
  </si>
  <si>
    <t>A</t>
  </si>
  <si>
    <t>Gazdaságmatematika</t>
  </si>
  <si>
    <t>G</t>
  </si>
  <si>
    <t>Informatika</t>
  </si>
  <si>
    <t>Közgazdaságtan</t>
  </si>
  <si>
    <t>K</t>
  </si>
  <si>
    <t>Statisztika</t>
  </si>
  <si>
    <t>Gazdasági jog</t>
  </si>
  <si>
    <t>Agrár jog</t>
  </si>
  <si>
    <t>Agrártechnológiai és agrár-természettudományi alapismeretek</t>
  </si>
  <si>
    <t>(20-30) kredit</t>
  </si>
  <si>
    <t>B</t>
  </si>
  <si>
    <t>Mezőgazdasági alapismeretek</t>
  </si>
  <si>
    <t>Növénytermesztés I.</t>
  </si>
  <si>
    <t>Kertészet</t>
  </si>
  <si>
    <t>Növénytermesztés II.</t>
  </si>
  <si>
    <t>Állattenyésztés I.</t>
  </si>
  <si>
    <t>Állattenyésztés II.</t>
  </si>
  <si>
    <t>Élelmiszerlánc-biztonsági alapismeretek</t>
  </si>
  <si>
    <t>Műszaki ismeretek I</t>
  </si>
  <si>
    <t>Talajtan és vízgazdálkodás</t>
  </si>
  <si>
    <t>Környezetgazdálkodási ismeretek</t>
  </si>
  <si>
    <t>Pályázati támogatási ismeretek</t>
  </si>
  <si>
    <t>Agrárgazdasági és vállalkozási alapismeretek</t>
  </si>
  <si>
    <t>(35-45) kredit</t>
  </si>
  <si>
    <t>C</t>
  </si>
  <si>
    <t>Számvitel és pénzügyi alapismeretek</t>
  </si>
  <si>
    <t>Vállalatgazdaságtan (Üzemtan) I</t>
  </si>
  <si>
    <t>Vállalatgazdaságtan (Üzemtan) II</t>
  </si>
  <si>
    <t>Üzemtan I.</t>
  </si>
  <si>
    <t>Agrárkereskedelmi ismeretek</t>
  </si>
  <si>
    <t>Szaktanácsadási ismeretek</t>
  </si>
  <si>
    <t>Logisztika</t>
  </si>
  <si>
    <t>Agrármarketing</t>
  </si>
  <si>
    <t>Vidék- és környezetpolitika</t>
  </si>
  <si>
    <t>Regionális gazdaságtan</t>
  </si>
  <si>
    <t>Vidékfejlesztés</t>
  </si>
  <si>
    <t>Bevezetés a menedzsmentbe</t>
  </si>
  <si>
    <t>Humán menedzsment</t>
  </si>
  <si>
    <t>Agrárinformatikai és üzleti digitalizáció szakmai ismeretek</t>
  </si>
  <si>
    <t>(60-70) kredit</t>
  </si>
  <si>
    <t>D</t>
  </si>
  <si>
    <t>Agrárinformatikai rendszerek I</t>
  </si>
  <si>
    <t>Agrárinformatikai rendszerek II</t>
  </si>
  <si>
    <t>Adatbáziskezelés</t>
  </si>
  <si>
    <t>Mezőgazdasági adatfeldolgozás I.(vizualizáció)</t>
  </si>
  <si>
    <t>Mezőgazdasági adatfeldolgozás II.(vizualizáció)</t>
  </si>
  <si>
    <t>Digitális talajtérképezés és tápanyaggazdálkodás</t>
  </si>
  <si>
    <t>Okos (smart) mezőgazdaság</t>
  </si>
  <si>
    <t>Robotika a mezőgazdaságban</t>
  </si>
  <si>
    <t>IoT eszközök a mezőgazdaságban</t>
  </si>
  <si>
    <t>Projektmenedzsment</t>
  </si>
  <si>
    <t>IKT eszközök a mezőgazdaságban I</t>
  </si>
  <si>
    <t>IKT eszközök a mezőgazdaságban II</t>
  </si>
  <si>
    <t>Élelmiszerbiztonság informatikai támogatásának infokommunikációs eszközei</t>
  </si>
  <si>
    <t>Agrárvállalati információs rendszerek</t>
  </si>
  <si>
    <t xml:space="preserve">Integrált vállalatirányítási rendszerek </t>
  </si>
  <si>
    <t>Ellátásilánc- és értékteremtő folyamatok menedzsmentje  </t>
  </si>
  <si>
    <t>Szakigazgatási rendszerek</t>
  </si>
  <si>
    <t>Szakmai elméleti képzéshez kapcsolódó gyakorlat</t>
  </si>
  <si>
    <t>Törzsanyag összesen</t>
  </si>
  <si>
    <t>Szaknyelv I</t>
  </si>
  <si>
    <t>Szaknyelv II</t>
  </si>
  <si>
    <t>Sz</t>
  </si>
  <si>
    <t>Összesen</t>
  </si>
  <si>
    <t>F</t>
  </si>
  <si>
    <t>Kritériumfeltételek ***</t>
  </si>
  <si>
    <t>szabadon választható 1. tárgy</t>
  </si>
  <si>
    <t>szabadon választható 2. tárgy</t>
  </si>
  <si>
    <t>szabadon választható 3. tárgy</t>
  </si>
  <si>
    <t>Szakdolgozat I.</t>
  </si>
  <si>
    <t>Szakdolgozat II.</t>
  </si>
  <si>
    <t>Szakdolgozat III.</t>
  </si>
  <si>
    <t>Szakmai gyakorlat</t>
  </si>
  <si>
    <t>Matematika kritériumtantárgy</t>
  </si>
  <si>
    <t>magyarázat</t>
  </si>
  <si>
    <t>E = elméleti óra</t>
  </si>
  <si>
    <t>GY = gyakorlati óra</t>
  </si>
  <si>
    <t>V =Vizsga típusa</t>
  </si>
  <si>
    <t>Gazdaságtudományi alapismeretek (25-35) melyből</t>
  </si>
  <si>
    <t>Gazdaságmatematika, informatika (5-15)</t>
  </si>
  <si>
    <t>Közgazdaságtan, statisztika (10-15)</t>
  </si>
  <si>
    <t>Agrár- és gazdasági jogi ism., közigazgatási ism. (5 - 15)</t>
  </si>
  <si>
    <t>Agrártechnológiai agrár-természettudományi ism (20-30)</t>
  </si>
  <si>
    <t>Növénytermesztési, kertészeti, állattenyésztési, élelmiszerlánc biztonsági (15-25)</t>
  </si>
  <si>
    <t>Mezőgazdasági, műszaki alapismeretek (4 - 10)</t>
  </si>
  <si>
    <t>Víz-; környezetgazdálkodás ism. (4-8)</t>
  </si>
  <si>
    <t>Agrárgazdasági és vállalkozási alapismeretek (35-45) melyből</t>
  </si>
  <si>
    <t>Pénzügy és számviteli, pályázati támogatási ism. (5-15)</t>
  </si>
  <si>
    <t>Mezőgazdasági üzemtani ism. (5-15)</t>
  </si>
  <si>
    <t>Szaktanácsadás és agrárkereskedelmi ism. (5-15)</t>
  </si>
  <si>
    <t>Marketingés logosztika ism. (5-10)</t>
  </si>
  <si>
    <t>Regionális gazdaságtani és vidékpolitikai ism. (5-15)</t>
  </si>
  <si>
    <t>Vidékfejlesztési ism. (4-10)</t>
  </si>
  <si>
    <t>Menedzsment és emeberii erőforrás (5-10)</t>
  </si>
  <si>
    <t>Agrárinformatikai és üzleti digitalizáció szakmai ismeretek (60-70)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</si>
</sst>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trike/>
      <sz val="12"/>
      <name val="Times New Roman"/>
      <family val="1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trike/>
      <sz val="12"/>
      <color rgb="FFFF0000"/>
      <name val="Times New Roman"/>
      <family val="1"/>
      <charset val="238"/>
    </font>
    <font>
      <b/>
      <i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57">
    <xf numFmtId="0" fontId="0" fillId="0" borderId="0" xfId="0"/>
    <xf numFmtId="0" fontId="2" fillId="0" borderId="0" xfId="1" applyFont="1"/>
    <xf numFmtId="0" fontId="3" fillId="0" borderId="1" xfId="1" applyFont="1" applyBorder="1" applyAlignment="1">
      <alignment horizontal="center"/>
    </xf>
    <xf numFmtId="0" fontId="2" fillId="0" borderId="2" xfId="1" applyFont="1" applyBorder="1"/>
    <xf numFmtId="0" fontId="2" fillId="0" borderId="3" xfId="1" applyFont="1" applyBorder="1"/>
    <xf numFmtId="0" fontId="2" fillId="0" borderId="4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wrapText="1"/>
    </xf>
    <xf numFmtId="0" fontId="2" fillId="0" borderId="5" xfId="1" applyFont="1" applyBorder="1"/>
    <xf numFmtId="0" fontId="2" fillId="0" borderId="6" xfId="1" applyFont="1" applyBorder="1"/>
    <xf numFmtId="0" fontId="2" fillId="0" borderId="4" xfId="1" applyFont="1" applyBorder="1" applyAlignment="1">
      <alignment horizontal="center" vertical="center" textRotation="90" wrapText="1"/>
    </xf>
    <xf numFmtId="0" fontId="3" fillId="0" borderId="4" xfId="1" applyFont="1" applyBorder="1" applyAlignment="1">
      <alignment horizontal="center" vertical="center" textRotation="90" wrapText="1"/>
    </xf>
    <xf numFmtId="0" fontId="2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left"/>
    </xf>
    <xf numFmtId="0" fontId="3" fillId="0" borderId="0" xfId="1" applyFont="1" applyAlignment="1">
      <alignment horizontal="left"/>
    </xf>
    <xf numFmtId="0" fontId="3" fillId="0" borderId="6" xfId="1" applyFont="1" applyBorder="1" applyAlignment="1">
      <alignment horizontal="left"/>
    </xf>
    <xf numFmtId="0" fontId="3" fillId="0" borderId="4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wrapText="1"/>
    </xf>
    <xf numFmtId="0" fontId="2" fillId="0" borderId="4" xfId="1" applyFont="1" applyBorder="1"/>
    <xf numFmtId="0" fontId="4" fillId="0" borderId="4" xfId="1" applyFont="1" applyBorder="1" applyAlignment="1">
      <alignment horizontal="center"/>
    </xf>
    <xf numFmtId="0" fontId="3" fillId="0" borderId="4" xfId="1" applyFont="1" applyBorder="1"/>
    <xf numFmtId="0" fontId="2" fillId="0" borderId="4" xfId="1" applyFont="1" applyBorder="1" applyAlignment="1">
      <alignment vertical="center" wrapText="1"/>
    </xf>
    <xf numFmtId="0" fontId="2" fillId="0" borderId="4" xfId="1" applyFont="1" applyBorder="1" applyAlignment="1">
      <alignment wrapText="1"/>
    </xf>
    <xf numFmtId="0" fontId="5" fillId="0" borderId="4" xfId="1" applyFont="1" applyBorder="1" applyAlignment="1">
      <alignment horizontal="center" vertical="center" wrapText="1"/>
    </xf>
    <xf numFmtId="0" fontId="2" fillId="0" borderId="7" xfId="1" applyFont="1" applyBorder="1"/>
    <xf numFmtId="0" fontId="6" fillId="0" borderId="0" xfId="1" applyFont="1"/>
    <xf numFmtId="0" fontId="6" fillId="0" borderId="4" xfId="1" applyFont="1" applyBorder="1"/>
    <xf numFmtId="0" fontId="3" fillId="0" borderId="5" xfId="1" applyFont="1" applyBorder="1" applyAlignment="1">
      <alignment horizontal="left" wrapText="1"/>
    </xf>
    <xf numFmtId="0" fontId="3" fillId="0" borderId="0" xfId="1" applyFont="1" applyAlignment="1">
      <alignment horizontal="left" wrapText="1"/>
    </xf>
    <xf numFmtId="0" fontId="3" fillId="0" borderId="6" xfId="1" applyFont="1" applyBorder="1" applyAlignment="1">
      <alignment horizontal="left" wrapText="1"/>
    </xf>
    <xf numFmtId="0" fontId="3" fillId="0" borderId="4" xfId="2" applyFont="1" applyBorder="1"/>
    <xf numFmtId="0" fontId="3" fillId="0" borderId="4" xfId="2" applyFont="1" applyBorder="1" applyAlignment="1">
      <alignment horizontal="center" vertical="center" wrapText="1"/>
    </xf>
    <xf numFmtId="0" fontId="2" fillId="0" borderId="4" xfId="2" applyFont="1" applyBorder="1" applyAlignment="1">
      <alignment wrapText="1"/>
    </xf>
    <xf numFmtId="0" fontId="2" fillId="0" borderId="4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3" fillId="0" borderId="0" xfId="1" applyFont="1"/>
    <xf numFmtId="0" fontId="2" fillId="0" borderId="0" xfId="1" applyFont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vertical="center" wrapText="1"/>
    </xf>
    <xf numFmtId="0" fontId="2" fillId="0" borderId="4" xfId="1" applyFont="1" applyBorder="1"/>
    <xf numFmtId="0" fontId="3" fillId="0" borderId="4" xfId="1" applyFont="1" applyBorder="1" applyAlignment="1">
      <alignment horizontal="center" wrapText="1"/>
    </xf>
    <xf numFmtId="0" fontId="3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 wrapText="1"/>
    </xf>
    <xf numFmtId="0" fontId="2" fillId="0" borderId="8" xfId="1" applyFont="1" applyBorder="1"/>
    <xf numFmtId="0" fontId="2" fillId="0" borderId="9" xfId="1" applyFont="1" applyBorder="1"/>
    <xf numFmtId="0" fontId="10" fillId="0" borderId="4" xfId="1" applyFont="1" applyBorder="1" applyAlignment="1">
      <alignment horizontal="center" wrapText="1"/>
    </xf>
    <xf numFmtId="0" fontId="11" fillId="0" borderId="0" xfId="1" applyFont="1"/>
    <xf numFmtId="0" fontId="12" fillId="0" borderId="0" xfId="1" applyFont="1" applyAlignment="1">
      <alignment horizontal="center" vertical="center" wrapText="1"/>
    </xf>
    <xf numFmtId="9" fontId="2" fillId="0" borderId="0" xfId="1" applyNumberFormat="1" applyFont="1"/>
    <xf numFmtId="0" fontId="3" fillId="0" borderId="0" xfId="1" applyFont="1" applyAlignment="1">
      <alignment horizontal="center" vertical="center" wrapText="1"/>
    </xf>
    <xf numFmtId="0" fontId="7" fillId="0" borderId="0" xfId="1" applyFont="1"/>
    <xf numFmtId="0" fontId="2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</cellXfs>
  <cellStyles count="3">
    <cellStyle name="Normál" xfId="0" builtinId="0"/>
    <cellStyle name="Normál 2 2" xfId="2" xr:uid="{E22882B1-4F49-48B2-AA46-7173BC5BFFC6}"/>
    <cellStyle name="Normál 5" xfId="1" xr:uid="{C71B2729-E90C-46D8-8C28-791886290B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78C8E-2323-4743-A6E9-C1402B7A36CA}">
  <dimension ref="A1:AJ102"/>
  <sheetViews>
    <sheetView tabSelected="1" topLeftCell="A80" workbookViewId="0">
      <selection sqref="A1:AJ102"/>
    </sheetView>
  </sheetViews>
  <sheetFormatPr defaultRowHeight="15" x14ac:dyDescent="0.25"/>
  <cols>
    <col min="1" max="1" width="5.28515625" bestFit="1" customWidth="1"/>
    <col min="2" max="2" width="4.28515625" bestFit="1" customWidth="1"/>
    <col min="3" max="3" width="66" bestFit="1" customWidth="1"/>
    <col min="4" max="4" width="6.7109375" customWidth="1"/>
    <col min="5" max="5" width="6.28515625" customWidth="1"/>
    <col min="6" max="6" width="6.7109375" customWidth="1"/>
    <col min="7" max="7" width="6.28515625" customWidth="1"/>
    <col min="8" max="8" width="18.7109375" customWidth="1"/>
    <col min="9" max="9" width="7.28515625" customWidth="1"/>
    <col min="10" max="10" width="3.85546875" customWidth="1"/>
    <col min="11" max="11" width="3.28515625" customWidth="1"/>
    <col min="12" max="12" width="6.85546875" customWidth="1"/>
    <col min="13" max="14" width="3.85546875" customWidth="1"/>
    <col min="15" max="15" width="4.140625" customWidth="1"/>
    <col min="16" max="16" width="7" customWidth="1"/>
    <col min="17" max="18" width="3.85546875" customWidth="1"/>
    <col min="19" max="19" width="4" customWidth="1"/>
    <col min="20" max="20" width="8.28515625" customWidth="1"/>
    <col min="21" max="22" width="3.85546875" customWidth="1"/>
    <col min="23" max="23" width="4.140625" customWidth="1"/>
    <col min="24" max="24" width="6.7109375" customWidth="1"/>
    <col min="25" max="26" width="3.85546875" customWidth="1"/>
    <col min="27" max="27" width="4" customWidth="1"/>
    <col min="28" max="28" width="6.85546875" customWidth="1"/>
    <col min="29" max="31" width="3.85546875" customWidth="1"/>
    <col min="32" max="32" width="7.42578125" customWidth="1"/>
    <col min="33" max="33" width="2.7109375" customWidth="1"/>
    <col min="34" max="34" width="3.85546875" customWidth="1"/>
    <col min="35" max="35" width="4" customWidth="1"/>
    <col min="36" max="36" width="6.42578125" customWidth="1"/>
  </cols>
  <sheetData>
    <row r="1" spans="1:36" ht="15.75" x14ac:dyDescent="0.25">
      <c r="A1" s="1"/>
      <c r="B1" s="1"/>
      <c r="C1" s="2" t="s">
        <v>0</v>
      </c>
      <c r="D1" s="2"/>
      <c r="E1" s="2"/>
      <c r="F1" s="2"/>
      <c r="G1" s="2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15.75" x14ac:dyDescent="0.25">
      <c r="A2" s="3"/>
      <c r="B2" s="4"/>
      <c r="C2" s="5" t="s">
        <v>1</v>
      </c>
      <c r="D2" s="5" t="s">
        <v>2</v>
      </c>
      <c r="E2" s="5"/>
      <c r="F2" s="5"/>
      <c r="G2" s="5"/>
      <c r="H2" s="5" t="s">
        <v>3</v>
      </c>
      <c r="I2" s="6" t="s">
        <v>4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</row>
    <row r="3" spans="1:36" ht="15.75" x14ac:dyDescent="0.25">
      <c r="A3" s="7"/>
      <c r="B3" s="8"/>
      <c r="C3" s="5"/>
      <c r="D3" s="5"/>
      <c r="E3" s="5"/>
      <c r="F3" s="5"/>
      <c r="G3" s="5"/>
      <c r="H3" s="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</row>
    <row r="4" spans="1:36" ht="15.75" x14ac:dyDescent="0.25">
      <c r="A4" s="7"/>
      <c r="B4" s="8"/>
      <c r="C4" s="5"/>
      <c r="D4" s="9" t="s">
        <v>5</v>
      </c>
      <c r="E4" s="9" t="s">
        <v>6</v>
      </c>
      <c r="F4" s="9" t="s">
        <v>7</v>
      </c>
      <c r="G4" s="10" t="s">
        <v>8</v>
      </c>
      <c r="H4" s="5"/>
      <c r="I4" s="5" t="s">
        <v>9</v>
      </c>
      <c r="J4" s="5"/>
      <c r="K4" s="5"/>
      <c r="L4" s="5"/>
      <c r="M4" s="5"/>
      <c r="N4" s="5"/>
      <c r="O4" s="5"/>
      <c r="P4" s="5"/>
      <c r="Q4" s="5" t="s">
        <v>10</v>
      </c>
      <c r="R4" s="5"/>
      <c r="S4" s="5"/>
      <c r="T4" s="5"/>
      <c r="U4" s="5"/>
      <c r="V4" s="5"/>
      <c r="W4" s="5"/>
      <c r="X4" s="5"/>
      <c r="Y4" s="5" t="s">
        <v>11</v>
      </c>
      <c r="Z4" s="5"/>
      <c r="AA4" s="5"/>
      <c r="AB4" s="5"/>
      <c r="AC4" s="5"/>
      <c r="AD4" s="5"/>
      <c r="AE4" s="5"/>
      <c r="AF4" s="5"/>
      <c r="AG4" s="5" t="s">
        <v>12</v>
      </c>
      <c r="AH4" s="5"/>
      <c r="AI4" s="5"/>
      <c r="AJ4" s="5"/>
    </row>
    <row r="5" spans="1:36" ht="15.75" x14ac:dyDescent="0.25">
      <c r="A5" s="7"/>
      <c r="B5" s="8"/>
      <c r="C5" s="5"/>
      <c r="D5" s="9"/>
      <c r="E5" s="9"/>
      <c r="F5" s="9"/>
      <c r="G5" s="10"/>
      <c r="H5" s="5"/>
      <c r="I5" s="5">
        <v>1</v>
      </c>
      <c r="J5" s="5"/>
      <c r="K5" s="5"/>
      <c r="L5" s="5"/>
      <c r="M5" s="5">
        <v>2</v>
      </c>
      <c r="N5" s="5"/>
      <c r="O5" s="5"/>
      <c r="P5" s="5"/>
      <c r="Q5" s="5">
        <v>3</v>
      </c>
      <c r="R5" s="5"/>
      <c r="S5" s="5"/>
      <c r="T5" s="5"/>
      <c r="U5" s="5">
        <v>4</v>
      </c>
      <c r="V5" s="5"/>
      <c r="W5" s="5"/>
      <c r="X5" s="5"/>
      <c r="Y5" s="5">
        <v>5</v>
      </c>
      <c r="Z5" s="5"/>
      <c r="AA5" s="5"/>
      <c r="AB5" s="5"/>
      <c r="AC5" s="5">
        <v>6</v>
      </c>
      <c r="AD5" s="5"/>
      <c r="AE5" s="5"/>
      <c r="AF5" s="5"/>
      <c r="AG5" s="5">
        <v>7</v>
      </c>
      <c r="AH5" s="5"/>
      <c r="AI5" s="5"/>
      <c r="AJ5" s="5"/>
    </row>
    <row r="6" spans="1:36" ht="15.75" x14ac:dyDescent="0.25">
      <c r="A6" s="7"/>
      <c r="B6" s="8"/>
      <c r="C6" s="5"/>
      <c r="D6" s="9"/>
      <c r="E6" s="9"/>
      <c r="F6" s="9"/>
      <c r="G6" s="10"/>
      <c r="H6" s="5"/>
      <c r="I6" s="5">
        <v>15</v>
      </c>
      <c r="J6" s="5"/>
      <c r="K6" s="5"/>
      <c r="L6" s="5"/>
      <c r="M6" s="5">
        <v>15</v>
      </c>
      <c r="N6" s="5"/>
      <c r="O6" s="5"/>
      <c r="P6" s="5"/>
      <c r="Q6" s="5">
        <v>15</v>
      </c>
      <c r="R6" s="5"/>
      <c r="S6" s="5"/>
      <c r="T6" s="5"/>
      <c r="U6" s="5">
        <v>15</v>
      </c>
      <c r="V6" s="5"/>
      <c r="W6" s="5"/>
      <c r="X6" s="5"/>
      <c r="Y6" s="5">
        <v>15</v>
      </c>
      <c r="Z6" s="5"/>
      <c r="AA6" s="5"/>
      <c r="AB6" s="5"/>
      <c r="AC6" s="5">
        <v>15</v>
      </c>
      <c r="AD6" s="5"/>
      <c r="AE6" s="5"/>
      <c r="AF6" s="5"/>
      <c r="AG6" s="5">
        <v>15</v>
      </c>
      <c r="AH6" s="5"/>
      <c r="AI6" s="5"/>
      <c r="AJ6" s="5"/>
    </row>
    <row r="7" spans="1:36" ht="31.5" x14ac:dyDescent="0.25">
      <c r="A7" s="7" t="s">
        <v>13</v>
      </c>
      <c r="B7" s="8" t="s">
        <v>14</v>
      </c>
      <c r="C7" s="5"/>
      <c r="D7" s="9"/>
      <c r="E7" s="9"/>
      <c r="F7" s="9"/>
      <c r="G7" s="10"/>
      <c r="H7" s="5"/>
      <c r="I7" s="11" t="s">
        <v>15</v>
      </c>
      <c r="J7" s="11" t="s">
        <v>16</v>
      </c>
      <c r="K7" s="11" t="s">
        <v>17</v>
      </c>
      <c r="L7" s="11" t="s">
        <v>18</v>
      </c>
      <c r="M7" s="11" t="s">
        <v>15</v>
      </c>
      <c r="N7" s="11" t="s">
        <v>16</v>
      </c>
      <c r="O7" s="11" t="s">
        <v>17</v>
      </c>
      <c r="P7" s="11" t="s">
        <v>18</v>
      </c>
      <c r="Q7" s="11" t="s">
        <v>15</v>
      </c>
      <c r="R7" s="11" t="s">
        <v>16</v>
      </c>
      <c r="S7" s="11" t="s">
        <v>17</v>
      </c>
      <c r="T7" s="11" t="s">
        <v>18</v>
      </c>
      <c r="U7" s="11" t="s">
        <v>15</v>
      </c>
      <c r="V7" s="11" t="s">
        <v>16</v>
      </c>
      <c r="W7" s="11" t="s">
        <v>17</v>
      </c>
      <c r="X7" s="11" t="s">
        <v>18</v>
      </c>
      <c r="Y7" s="11" t="s">
        <v>15</v>
      </c>
      <c r="Z7" s="11" t="s">
        <v>16</v>
      </c>
      <c r="AA7" s="11" t="s">
        <v>17</v>
      </c>
      <c r="AB7" s="11" t="s">
        <v>18</v>
      </c>
      <c r="AC7" s="11" t="s">
        <v>15</v>
      </c>
      <c r="AD7" s="11" t="s">
        <v>16</v>
      </c>
      <c r="AE7" s="11" t="s">
        <v>17</v>
      </c>
      <c r="AF7" s="11" t="s">
        <v>18</v>
      </c>
      <c r="AG7" s="11" t="s">
        <v>15</v>
      </c>
      <c r="AH7" s="11" t="s">
        <v>16</v>
      </c>
      <c r="AI7" s="11" t="s">
        <v>17</v>
      </c>
      <c r="AJ7" s="11" t="s">
        <v>18</v>
      </c>
    </row>
    <row r="8" spans="1:36" ht="15.75" x14ac:dyDescent="0.25">
      <c r="A8" s="12" t="s">
        <v>19</v>
      </c>
      <c r="B8" s="13"/>
      <c r="C8" s="13"/>
      <c r="D8" s="13"/>
      <c r="E8" s="13"/>
      <c r="F8" s="14"/>
      <c r="G8" s="15">
        <f>SUM(G9:G14)</f>
        <v>25</v>
      </c>
      <c r="H8" s="16" t="s">
        <v>20</v>
      </c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</row>
    <row r="9" spans="1:36" ht="15.75" x14ac:dyDescent="0.25">
      <c r="A9" s="17" t="s">
        <v>21</v>
      </c>
      <c r="B9" s="17">
        <v>1</v>
      </c>
      <c r="C9" s="17" t="s">
        <v>22</v>
      </c>
      <c r="D9" s="11">
        <f t="shared" ref="D9:D29" si="0">E9+F9</f>
        <v>56</v>
      </c>
      <c r="E9" s="11">
        <v>28</v>
      </c>
      <c r="F9" s="11">
        <v>28</v>
      </c>
      <c r="G9" s="15">
        <f>+L9+P9+T9+X9+AB9+AF9+AJ9</f>
        <v>4</v>
      </c>
      <c r="H9" s="11"/>
      <c r="I9" s="16">
        <v>2</v>
      </c>
      <c r="J9" s="16">
        <v>2</v>
      </c>
      <c r="K9" s="16" t="s">
        <v>23</v>
      </c>
      <c r="L9" s="16">
        <v>4</v>
      </c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1"/>
      <c r="AC9" s="11"/>
      <c r="AD9" s="11"/>
      <c r="AE9" s="11"/>
      <c r="AF9" s="11"/>
      <c r="AG9" s="11"/>
      <c r="AH9" s="11"/>
      <c r="AI9" s="11"/>
      <c r="AJ9" s="11"/>
    </row>
    <row r="10" spans="1:36" ht="15.75" x14ac:dyDescent="0.25">
      <c r="A10" s="17" t="s">
        <v>21</v>
      </c>
      <c r="B10" s="17">
        <v>2</v>
      </c>
      <c r="C10" s="17" t="s">
        <v>24</v>
      </c>
      <c r="D10" s="11">
        <f t="shared" si="0"/>
        <v>42</v>
      </c>
      <c r="E10" s="11">
        <v>14</v>
      </c>
      <c r="F10" s="11">
        <v>28</v>
      </c>
      <c r="G10" s="15">
        <f>+L10+P10+T10+X10+AB10+AF10+AJ10</f>
        <v>5</v>
      </c>
      <c r="H10" s="11"/>
      <c r="I10" s="11">
        <v>1</v>
      </c>
      <c r="J10" s="11">
        <v>2</v>
      </c>
      <c r="K10" s="11" t="s">
        <v>23</v>
      </c>
      <c r="L10" s="11">
        <v>5</v>
      </c>
      <c r="M10" s="11"/>
      <c r="N10" s="11"/>
      <c r="O10" s="11"/>
      <c r="P10" s="11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1"/>
      <c r="AC10" s="11"/>
      <c r="AD10" s="11"/>
      <c r="AE10" s="11"/>
      <c r="AF10" s="11"/>
      <c r="AG10" s="11"/>
      <c r="AH10" s="11"/>
      <c r="AI10" s="11"/>
      <c r="AJ10" s="11"/>
    </row>
    <row r="11" spans="1:36" ht="15.75" x14ac:dyDescent="0.25">
      <c r="A11" s="17" t="s">
        <v>21</v>
      </c>
      <c r="B11" s="17">
        <v>3</v>
      </c>
      <c r="C11" s="17" t="s">
        <v>25</v>
      </c>
      <c r="D11" s="11">
        <f t="shared" si="0"/>
        <v>42</v>
      </c>
      <c r="E11" s="11">
        <v>42</v>
      </c>
      <c r="F11" s="11">
        <f t="shared" ref="F11:F25" si="1">(J11+N11+R11+V11+Z11+AD11)*15</f>
        <v>0</v>
      </c>
      <c r="G11" s="15">
        <f t="shared" ref="G11:G31" si="2">+L11+P11+T11+X11+AB11+AF11+AJ11</f>
        <v>5</v>
      </c>
      <c r="H11" s="11"/>
      <c r="I11" s="16">
        <v>3</v>
      </c>
      <c r="J11" s="16">
        <v>0</v>
      </c>
      <c r="K11" s="16" t="s">
        <v>26</v>
      </c>
      <c r="L11" s="16">
        <v>5</v>
      </c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1"/>
      <c r="AC11" s="11"/>
      <c r="AD11" s="11"/>
      <c r="AE11" s="11"/>
      <c r="AF11" s="11"/>
      <c r="AG11" s="11"/>
      <c r="AH11" s="11"/>
      <c r="AI11" s="11"/>
      <c r="AJ11" s="11"/>
    </row>
    <row r="12" spans="1:36" ht="15.75" x14ac:dyDescent="0.25">
      <c r="A12" s="17" t="s">
        <v>21</v>
      </c>
      <c r="B12" s="17">
        <v>4</v>
      </c>
      <c r="C12" s="17" t="s">
        <v>27</v>
      </c>
      <c r="D12" s="11">
        <f t="shared" si="0"/>
        <v>42</v>
      </c>
      <c r="E12" s="11">
        <v>14</v>
      </c>
      <c r="F12" s="11">
        <v>28</v>
      </c>
      <c r="G12" s="15">
        <f t="shared" si="2"/>
        <v>5</v>
      </c>
      <c r="H12" s="18" t="s">
        <v>22</v>
      </c>
      <c r="I12" s="16"/>
      <c r="J12" s="16"/>
      <c r="K12" s="16"/>
      <c r="L12" s="16"/>
      <c r="M12" s="16">
        <v>1</v>
      </c>
      <c r="N12" s="16">
        <v>2</v>
      </c>
      <c r="O12" s="16" t="s">
        <v>23</v>
      </c>
      <c r="P12" s="16">
        <v>5</v>
      </c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1"/>
      <c r="AC12" s="11"/>
      <c r="AD12" s="11"/>
      <c r="AE12" s="11"/>
      <c r="AF12" s="11"/>
      <c r="AG12" s="11"/>
      <c r="AH12" s="11"/>
      <c r="AI12" s="11"/>
      <c r="AJ12" s="11"/>
    </row>
    <row r="13" spans="1:36" ht="15.75" x14ac:dyDescent="0.25">
      <c r="A13" s="17" t="s">
        <v>21</v>
      </c>
      <c r="B13" s="17">
        <v>5</v>
      </c>
      <c r="C13" s="17" t="s">
        <v>28</v>
      </c>
      <c r="D13" s="11">
        <f t="shared" si="0"/>
        <v>28</v>
      </c>
      <c r="E13" s="11">
        <v>28</v>
      </c>
      <c r="F13" s="11">
        <f t="shared" si="1"/>
        <v>0</v>
      </c>
      <c r="G13" s="15">
        <f t="shared" si="2"/>
        <v>3</v>
      </c>
      <c r="H13" s="17"/>
      <c r="I13" s="11"/>
      <c r="J13" s="11"/>
      <c r="K13" s="11"/>
      <c r="L13" s="11"/>
      <c r="M13" s="11">
        <v>2</v>
      </c>
      <c r="N13" s="11">
        <v>0</v>
      </c>
      <c r="O13" s="11" t="s">
        <v>26</v>
      </c>
      <c r="P13" s="11">
        <v>3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</row>
    <row r="14" spans="1:36" ht="15.75" x14ac:dyDescent="0.25">
      <c r="A14" s="17" t="s">
        <v>21</v>
      </c>
      <c r="B14" s="17">
        <v>6</v>
      </c>
      <c r="C14" s="17" t="s">
        <v>29</v>
      </c>
      <c r="D14" s="11">
        <f t="shared" si="0"/>
        <v>28</v>
      </c>
      <c r="E14" s="11">
        <v>28</v>
      </c>
      <c r="F14" s="11">
        <f t="shared" si="1"/>
        <v>0</v>
      </c>
      <c r="G14" s="15">
        <f t="shared" si="2"/>
        <v>3</v>
      </c>
      <c r="H14" s="17"/>
      <c r="I14" s="11"/>
      <c r="J14" s="11"/>
      <c r="K14" s="11"/>
      <c r="L14" s="11"/>
      <c r="M14" s="11"/>
      <c r="N14" s="11"/>
      <c r="O14" s="11"/>
      <c r="P14" s="11"/>
      <c r="Q14" s="11">
        <v>2</v>
      </c>
      <c r="R14" s="11">
        <v>0</v>
      </c>
      <c r="S14" s="11" t="s">
        <v>26</v>
      </c>
      <c r="T14" s="11">
        <v>3</v>
      </c>
      <c r="U14" s="1"/>
      <c r="V14" s="1"/>
      <c r="W14" s="1"/>
      <c r="X14" s="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</row>
    <row r="15" spans="1:36" ht="15.75" x14ac:dyDescent="0.25">
      <c r="A15" s="12" t="s">
        <v>30</v>
      </c>
      <c r="B15" s="13"/>
      <c r="C15" s="13"/>
      <c r="D15" s="13"/>
      <c r="E15" s="13"/>
      <c r="F15" s="14"/>
      <c r="G15" s="15">
        <f>SUM(G16:G26)</f>
        <v>29</v>
      </c>
      <c r="H15" s="16" t="s">
        <v>31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</row>
    <row r="16" spans="1:36" ht="15.75" x14ac:dyDescent="0.25">
      <c r="A16" s="17" t="s">
        <v>32</v>
      </c>
      <c r="B16" s="17">
        <v>7</v>
      </c>
      <c r="C16" s="19" t="s">
        <v>33</v>
      </c>
      <c r="D16" s="11">
        <f t="shared" si="0"/>
        <v>28</v>
      </c>
      <c r="E16" s="11">
        <v>28</v>
      </c>
      <c r="F16" s="11">
        <f t="shared" si="1"/>
        <v>0</v>
      </c>
      <c r="G16" s="15">
        <f t="shared" si="2"/>
        <v>2</v>
      </c>
      <c r="H16" s="11"/>
      <c r="I16" s="11">
        <v>2</v>
      </c>
      <c r="J16" s="11">
        <v>0</v>
      </c>
      <c r="K16" s="11" t="s">
        <v>26</v>
      </c>
      <c r="L16" s="11">
        <v>2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</row>
    <row r="17" spans="1:36" ht="15.75" x14ac:dyDescent="0.25">
      <c r="A17" s="17" t="s">
        <v>32</v>
      </c>
      <c r="B17" s="17">
        <v>8</v>
      </c>
      <c r="C17" s="19" t="s">
        <v>34</v>
      </c>
      <c r="D17" s="11">
        <f t="shared" si="0"/>
        <v>42</v>
      </c>
      <c r="E17" s="11">
        <v>14</v>
      </c>
      <c r="F17" s="11">
        <v>28</v>
      </c>
      <c r="G17" s="15">
        <f t="shared" si="2"/>
        <v>3</v>
      </c>
      <c r="H17" s="11"/>
      <c r="I17" s="15"/>
      <c r="J17" s="15"/>
      <c r="K17" s="15"/>
      <c r="L17" s="15"/>
      <c r="M17" s="11">
        <v>1</v>
      </c>
      <c r="N17" s="11">
        <v>2</v>
      </c>
      <c r="O17" s="11" t="s">
        <v>26</v>
      </c>
      <c r="P17" s="11">
        <v>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</row>
    <row r="18" spans="1:36" ht="15.75" x14ac:dyDescent="0.25">
      <c r="A18" s="17" t="s">
        <v>32</v>
      </c>
      <c r="B18" s="17">
        <v>9</v>
      </c>
      <c r="C18" s="17" t="s">
        <v>35</v>
      </c>
      <c r="D18" s="11">
        <f>E18+F18</f>
        <v>56</v>
      </c>
      <c r="E18" s="11">
        <v>28</v>
      </c>
      <c r="F18" s="11">
        <v>28</v>
      </c>
      <c r="G18" s="15">
        <f t="shared" si="2"/>
        <v>3</v>
      </c>
      <c r="H18" s="11"/>
      <c r="I18" s="11"/>
      <c r="J18" s="11"/>
      <c r="K18" s="11"/>
      <c r="L18" s="11"/>
      <c r="M18" s="11">
        <v>2</v>
      </c>
      <c r="N18" s="11">
        <v>2</v>
      </c>
      <c r="O18" s="11" t="s">
        <v>26</v>
      </c>
      <c r="P18" s="11">
        <v>3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</row>
    <row r="19" spans="1:36" ht="15.75" x14ac:dyDescent="0.25">
      <c r="A19" s="17" t="s">
        <v>32</v>
      </c>
      <c r="B19" s="17">
        <v>10</v>
      </c>
      <c r="C19" s="19" t="s">
        <v>36</v>
      </c>
      <c r="D19" s="11">
        <f t="shared" ref="D19" si="3">E19+F19</f>
        <v>56</v>
      </c>
      <c r="E19" s="11">
        <v>28</v>
      </c>
      <c r="F19" s="11">
        <v>28</v>
      </c>
      <c r="G19" s="15">
        <f t="shared" si="2"/>
        <v>3</v>
      </c>
      <c r="H19" s="11"/>
      <c r="I19" s="15"/>
      <c r="J19" s="15"/>
      <c r="K19" s="15"/>
      <c r="L19" s="15"/>
      <c r="M19" s="11"/>
      <c r="N19" s="11"/>
      <c r="O19" s="11"/>
      <c r="P19" s="11"/>
      <c r="Q19" s="11">
        <v>2</v>
      </c>
      <c r="R19" s="11">
        <v>2</v>
      </c>
      <c r="S19" s="11" t="s">
        <v>26</v>
      </c>
      <c r="T19" s="11">
        <v>3</v>
      </c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</row>
    <row r="20" spans="1:36" ht="15.75" x14ac:dyDescent="0.25">
      <c r="A20" s="17" t="s">
        <v>32</v>
      </c>
      <c r="B20" s="17">
        <v>11</v>
      </c>
      <c r="C20" s="17" t="s">
        <v>37</v>
      </c>
      <c r="D20" s="11">
        <f>E20+F20</f>
        <v>42</v>
      </c>
      <c r="E20" s="11">
        <v>28</v>
      </c>
      <c r="F20" s="11">
        <v>14</v>
      </c>
      <c r="G20" s="15">
        <f t="shared" si="2"/>
        <v>3</v>
      </c>
      <c r="H20" s="11"/>
      <c r="I20" s="11"/>
      <c r="J20" s="11"/>
      <c r="K20" s="11"/>
      <c r="L20" s="11"/>
      <c r="M20" s="11">
        <v>2</v>
      </c>
      <c r="N20" s="11">
        <v>1</v>
      </c>
      <c r="O20" s="11" t="s">
        <v>26</v>
      </c>
      <c r="P20" s="11">
        <v>3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</row>
    <row r="21" spans="1:36" ht="15.75" x14ac:dyDescent="0.25">
      <c r="A21" s="17" t="s">
        <v>32</v>
      </c>
      <c r="B21" s="17">
        <v>12</v>
      </c>
      <c r="C21" s="17" t="s">
        <v>38</v>
      </c>
      <c r="D21" s="11">
        <f>E21+F21</f>
        <v>56</v>
      </c>
      <c r="E21" s="11">
        <v>28</v>
      </c>
      <c r="F21" s="11">
        <v>28</v>
      </c>
      <c r="G21" s="15">
        <f t="shared" si="2"/>
        <v>3</v>
      </c>
      <c r="H21" s="11"/>
      <c r="I21" s="11"/>
      <c r="J21" s="11"/>
      <c r="K21" s="11"/>
      <c r="L21" s="11"/>
      <c r="M21" s="11"/>
      <c r="N21" s="11"/>
      <c r="O21" s="11"/>
      <c r="P21" s="11"/>
      <c r="Q21" s="11">
        <v>2</v>
      </c>
      <c r="R21" s="11">
        <v>2</v>
      </c>
      <c r="S21" s="11" t="s">
        <v>26</v>
      </c>
      <c r="T21" s="11">
        <v>3</v>
      </c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</row>
    <row r="22" spans="1:36" ht="15.75" x14ac:dyDescent="0.25">
      <c r="A22" s="17" t="s">
        <v>32</v>
      </c>
      <c r="B22" s="17">
        <v>15</v>
      </c>
      <c r="C22" s="17" t="s">
        <v>39</v>
      </c>
      <c r="D22" s="11">
        <f t="shared" ref="D22" si="4">E22+F22</f>
        <v>42</v>
      </c>
      <c r="E22" s="11">
        <v>28</v>
      </c>
      <c r="F22" s="11">
        <v>14</v>
      </c>
      <c r="G22" s="15">
        <f t="shared" si="2"/>
        <v>2</v>
      </c>
      <c r="H22" s="20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>
        <v>2</v>
      </c>
      <c r="Z22" s="11">
        <v>1</v>
      </c>
      <c r="AA22" s="11" t="s">
        <v>26</v>
      </c>
      <c r="AB22" s="11">
        <v>2</v>
      </c>
      <c r="AC22" s="11"/>
      <c r="AD22" s="11"/>
      <c r="AE22" s="11"/>
      <c r="AF22" s="11"/>
      <c r="AG22" s="11"/>
      <c r="AH22" s="11"/>
      <c r="AI22" s="11"/>
      <c r="AJ22" s="11"/>
    </row>
    <row r="23" spans="1:36" ht="15.75" x14ac:dyDescent="0.25">
      <c r="A23" s="17" t="s">
        <v>32</v>
      </c>
      <c r="B23" s="17">
        <v>15</v>
      </c>
      <c r="C23" s="17" t="s">
        <v>40</v>
      </c>
      <c r="D23" s="11">
        <f t="shared" si="0"/>
        <v>42</v>
      </c>
      <c r="E23" s="11">
        <v>14</v>
      </c>
      <c r="F23" s="11">
        <v>28</v>
      </c>
      <c r="G23" s="15">
        <f t="shared" si="2"/>
        <v>3</v>
      </c>
      <c r="H23" s="20"/>
      <c r="I23" s="11">
        <v>1</v>
      </c>
      <c r="J23" s="11">
        <v>2</v>
      </c>
      <c r="K23" s="11" t="s">
        <v>23</v>
      </c>
      <c r="L23" s="11">
        <v>3</v>
      </c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</row>
    <row r="24" spans="1:36" ht="15.75" x14ac:dyDescent="0.25">
      <c r="A24" s="17" t="s">
        <v>32</v>
      </c>
      <c r="B24" s="17">
        <v>13</v>
      </c>
      <c r="C24" s="17" t="s">
        <v>41</v>
      </c>
      <c r="D24" s="11">
        <f t="shared" si="0"/>
        <v>42</v>
      </c>
      <c r="E24" s="11">
        <v>28</v>
      </c>
      <c r="F24" s="11">
        <v>14</v>
      </c>
      <c r="G24" s="15">
        <f t="shared" si="2"/>
        <v>3</v>
      </c>
      <c r="H24" s="11"/>
      <c r="I24" s="11">
        <v>2</v>
      </c>
      <c r="J24" s="11">
        <v>1</v>
      </c>
      <c r="K24" s="11" t="s">
        <v>26</v>
      </c>
      <c r="L24" s="11">
        <v>3</v>
      </c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.75" x14ac:dyDescent="0.25">
      <c r="A25" s="17" t="s">
        <v>32</v>
      </c>
      <c r="B25" s="17">
        <v>14</v>
      </c>
      <c r="C25" s="17" t="s">
        <v>42</v>
      </c>
      <c r="D25" s="11">
        <f t="shared" si="0"/>
        <v>28</v>
      </c>
      <c r="E25" s="11">
        <v>28</v>
      </c>
      <c r="F25" s="11">
        <f t="shared" si="1"/>
        <v>0</v>
      </c>
      <c r="G25" s="15">
        <f t="shared" si="2"/>
        <v>2</v>
      </c>
      <c r="H25" s="20"/>
      <c r="I25" s="11"/>
      <c r="J25" s="11"/>
      <c r="K25" s="11"/>
      <c r="L25" s="11"/>
      <c r="M25" s="11">
        <v>2</v>
      </c>
      <c r="N25" s="11">
        <v>0</v>
      </c>
      <c r="O25" s="11" t="s">
        <v>26</v>
      </c>
      <c r="P25" s="11">
        <v>2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</row>
    <row r="26" spans="1:36" ht="15.75" x14ac:dyDescent="0.25">
      <c r="A26" s="17" t="s">
        <v>32</v>
      </c>
      <c r="B26" s="17">
        <v>15</v>
      </c>
      <c r="C26" s="17" t="s">
        <v>43</v>
      </c>
      <c r="D26" s="11">
        <f t="shared" si="0"/>
        <v>42</v>
      </c>
      <c r="E26" s="11">
        <v>28</v>
      </c>
      <c r="F26" s="11">
        <v>14</v>
      </c>
      <c r="G26" s="15">
        <f t="shared" si="2"/>
        <v>2</v>
      </c>
      <c r="H26" s="20"/>
      <c r="I26" s="11"/>
      <c r="J26" s="11"/>
      <c r="K26" s="11"/>
      <c r="L26" s="11"/>
      <c r="M26" s="11"/>
      <c r="N26" s="11"/>
      <c r="O26" s="11"/>
      <c r="P26" s="11"/>
      <c r="Q26" s="11">
        <v>2</v>
      </c>
      <c r="R26" s="11">
        <v>1</v>
      </c>
      <c r="S26" s="11" t="s">
        <v>26</v>
      </c>
      <c r="T26" s="11">
        <v>2</v>
      </c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</row>
    <row r="27" spans="1:36" ht="15.75" x14ac:dyDescent="0.25">
      <c r="A27" s="12" t="s">
        <v>44</v>
      </c>
      <c r="B27" s="13"/>
      <c r="C27" s="13"/>
      <c r="D27" s="13"/>
      <c r="E27" s="13"/>
      <c r="F27" s="14"/>
      <c r="G27" s="15">
        <f>SUM(G28:G39)</f>
        <v>36</v>
      </c>
      <c r="H27" s="16" t="s">
        <v>45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</row>
    <row r="28" spans="1:36" ht="15.75" x14ac:dyDescent="0.25">
      <c r="A28" s="17" t="s">
        <v>46</v>
      </c>
      <c r="B28" s="17">
        <v>16</v>
      </c>
      <c r="C28" s="17" t="s">
        <v>47</v>
      </c>
      <c r="D28" s="11">
        <f>E28+F28</f>
        <v>42</v>
      </c>
      <c r="E28" s="11">
        <v>14</v>
      </c>
      <c r="F28" s="11">
        <v>28</v>
      </c>
      <c r="G28" s="15">
        <f t="shared" si="2"/>
        <v>3</v>
      </c>
      <c r="H28" s="20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>
        <v>1</v>
      </c>
      <c r="V28" s="16">
        <v>2</v>
      </c>
      <c r="W28" s="16" t="s">
        <v>23</v>
      </c>
      <c r="X28" s="16">
        <v>3</v>
      </c>
      <c r="Y28" s="16"/>
      <c r="Z28" s="16"/>
      <c r="AA28" s="16"/>
      <c r="AB28" s="16"/>
      <c r="AC28" s="16"/>
      <c r="AD28" s="16"/>
      <c r="AE28" s="16"/>
      <c r="AF28" s="16"/>
      <c r="AG28" s="11"/>
      <c r="AH28" s="11"/>
      <c r="AI28" s="11"/>
      <c r="AJ28" s="11"/>
    </row>
    <row r="29" spans="1:36" ht="15.75" x14ac:dyDescent="0.25">
      <c r="A29" s="17" t="s">
        <v>46</v>
      </c>
      <c r="B29" s="17">
        <v>17</v>
      </c>
      <c r="C29" s="17" t="s">
        <v>48</v>
      </c>
      <c r="D29" s="11">
        <f t="shared" si="0"/>
        <v>42</v>
      </c>
      <c r="E29" s="11">
        <v>28</v>
      </c>
      <c r="F29" s="11">
        <v>14</v>
      </c>
      <c r="G29" s="15">
        <f t="shared" si="2"/>
        <v>3</v>
      </c>
      <c r="H29" s="21"/>
      <c r="I29" s="11"/>
      <c r="J29" s="11"/>
      <c r="K29" s="11"/>
      <c r="L29" s="11"/>
      <c r="M29" s="11"/>
      <c r="N29" s="11"/>
      <c r="O29" s="11"/>
      <c r="P29" s="11"/>
      <c r="Q29" s="11">
        <v>2</v>
      </c>
      <c r="R29" s="11">
        <v>1</v>
      </c>
      <c r="S29" s="11" t="s">
        <v>26</v>
      </c>
      <c r="T29" s="11">
        <v>3</v>
      </c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</row>
    <row r="30" spans="1:36" ht="15.75" x14ac:dyDescent="0.25">
      <c r="A30" s="17" t="s">
        <v>46</v>
      </c>
      <c r="B30" s="17">
        <v>18</v>
      </c>
      <c r="C30" s="17" t="s">
        <v>49</v>
      </c>
      <c r="D30" s="11">
        <f>E30+F30</f>
        <v>56</v>
      </c>
      <c r="E30" s="11">
        <v>28</v>
      </c>
      <c r="F30" s="11">
        <v>28</v>
      </c>
      <c r="G30" s="15">
        <f t="shared" si="2"/>
        <v>3</v>
      </c>
      <c r="H30" s="11" t="s">
        <v>50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22">
        <v>2</v>
      </c>
      <c r="V30" s="11">
        <v>2</v>
      </c>
      <c r="W30" s="11" t="s">
        <v>23</v>
      </c>
      <c r="X30" s="11">
        <v>3</v>
      </c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</row>
    <row r="31" spans="1:36" ht="15.75" x14ac:dyDescent="0.25">
      <c r="A31" s="17" t="s">
        <v>46</v>
      </c>
      <c r="B31" s="17">
        <v>19</v>
      </c>
      <c r="C31" s="23" t="s">
        <v>51</v>
      </c>
      <c r="D31" s="11">
        <f>E31+F31</f>
        <v>28</v>
      </c>
      <c r="E31" s="11">
        <v>28</v>
      </c>
      <c r="F31" s="11">
        <f>(J31+N31+R31+V31+Z31+AD31)*15</f>
        <v>0</v>
      </c>
      <c r="G31" s="15">
        <f t="shared" si="2"/>
        <v>2</v>
      </c>
      <c r="H31" s="21"/>
      <c r="I31" s="11"/>
      <c r="J31" s="11"/>
      <c r="K31" s="11"/>
      <c r="L31" s="11"/>
      <c r="M31" s="11"/>
      <c r="N31" s="11"/>
      <c r="O31" s="11"/>
      <c r="P31" s="11"/>
      <c r="Q31" s="11">
        <v>2</v>
      </c>
      <c r="R31" s="11">
        <v>0</v>
      </c>
      <c r="S31" s="11" t="s">
        <v>26</v>
      </c>
      <c r="T31" s="11">
        <v>2</v>
      </c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</row>
    <row r="32" spans="1:36" ht="15.75" x14ac:dyDescent="0.25">
      <c r="A32" s="17" t="s">
        <v>46</v>
      </c>
      <c r="B32" s="17">
        <v>20</v>
      </c>
      <c r="C32" s="23" t="s">
        <v>52</v>
      </c>
      <c r="D32" s="11">
        <f>E32+F32</f>
        <v>42</v>
      </c>
      <c r="E32" s="11">
        <v>28</v>
      </c>
      <c r="F32" s="11">
        <v>14</v>
      </c>
      <c r="G32" s="15">
        <v>3</v>
      </c>
      <c r="H32" s="2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>
        <v>2</v>
      </c>
      <c r="V32" s="11">
        <v>1</v>
      </c>
      <c r="W32" s="11" t="s">
        <v>26</v>
      </c>
      <c r="X32" s="11">
        <v>3</v>
      </c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</row>
    <row r="33" spans="1:36" ht="15.75" x14ac:dyDescent="0.25">
      <c r="A33" s="17" t="s">
        <v>46</v>
      </c>
      <c r="B33" s="17">
        <v>21</v>
      </c>
      <c r="C33" s="17" t="s">
        <v>53</v>
      </c>
      <c r="D33" s="11">
        <f>E33+F33</f>
        <v>56</v>
      </c>
      <c r="E33" s="11">
        <v>28</v>
      </c>
      <c r="F33" s="11">
        <v>28</v>
      </c>
      <c r="G33" s="15">
        <f t="shared" ref="G33:G37" si="5">+L33+P33+T33+X33+AB33+AF33+AJ33</f>
        <v>4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>
        <v>2</v>
      </c>
      <c r="Z33" s="11">
        <v>2</v>
      </c>
      <c r="AA33" s="11" t="s">
        <v>23</v>
      </c>
      <c r="AB33" s="11">
        <v>4</v>
      </c>
      <c r="AC33" s="11"/>
      <c r="AD33" s="11"/>
      <c r="AE33" s="11"/>
      <c r="AF33" s="11"/>
      <c r="AG33" s="11"/>
      <c r="AH33" s="11"/>
      <c r="AI33" s="11"/>
      <c r="AJ33" s="11"/>
    </row>
    <row r="34" spans="1:36" ht="15.75" x14ac:dyDescent="0.25">
      <c r="A34" s="17" t="s">
        <v>46</v>
      </c>
      <c r="B34" s="17">
        <v>23</v>
      </c>
      <c r="C34" s="23" t="s">
        <v>54</v>
      </c>
      <c r="D34" s="11">
        <f t="shared" ref="D34:D39" si="6">SUM(E34:F34)</f>
        <v>28</v>
      </c>
      <c r="E34" s="11">
        <v>28</v>
      </c>
      <c r="F34" s="11">
        <v>0</v>
      </c>
      <c r="G34" s="15">
        <f>+T34</f>
        <v>3</v>
      </c>
      <c r="H34" s="21"/>
      <c r="I34" s="11"/>
      <c r="J34" s="11"/>
      <c r="K34" s="11"/>
      <c r="L34" s="11"/>
      <c r="M34" s="11"/>
      <c r="N34" s="11"/>
      <c r="O34" s="11"/>
      <c r="P34" s="11"/>
      <c r="Q34" s="11">
        <v>2</v>
      </c>
      <c r="R34" s="11">
        <v>0</v>
      </c>
      <c r="S34" s="11" t="s">
        <v>26</v>
      </c>
      <c r="T34" s="11">
        <v>3</v>
      </c>
      <c r="U34" s="11"/>
      <c r="V34" s="11"/>
      <c r="W34" s="11"/>
      <c r="X34" s="11"/>
      <c r="Y34" s="24"/>
      <c r="Z34" s="24"/>
      <c r="AA34" s="24"/>
      <c r="AB34" s="24"/>
      <c r="AC34" s="11"/>
      <c r="AD34" s="11"/>
      <c r="AE34" s="11"/>
      <c r="AF34" s="11"/>
      <c r="AG34" s="11"/>
      <c r="AH34" s="11"/>
      <c r="AI34" s="11"/>
      <c r="AJ34" s="11"/>
    </row>
    <row r="35" spans="1:36" ht="15.75" x14ac:dyDescent="0.25">
      <c r="A35" s="24"/>
      <c r="B35" s="17">
        <v>24</v>
      </c>
      <c r="C35" s="23" t="s">
        <v>55</v>
      </c>
      <c r="D35" s="11">
        <f t="shared" si="6"/>
        <v>28</v>
      </c>
      <c r="E35" s="11">
        <v>28</v>
      </c>
      <c r="F35" s="11">
        <f t="shared" ref="F35:F39" si="7">(J35+N35+R35+V35+Z35+AD35)*15</f>
        <v>0</v>
      </c>
      <c r="G35" s="15">
        <f t="shared" si="5"/>
        <v>3</v>
      </c>
      <c r="H35" s="24"/>
      <c r="I35" s="11">
        <v>2</v>
      </c>
      <c r="J35" s="11">
        <v>0</v>
      </c>
      <c r="K35" s="11" t="s">
        <v>26</v>
      </c>
      <c r="L35" s="11">
        <v>3</v>
      </c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11"/>
      <c r="AH35" s="11"/>
      <c r="AI35" s="11"/>
      <c r="AJ35" s="11"/>
    </row>
    <row r="36" spans="1:36" ht="15.75" x14ac:dyDescent="0.25">
      <c r="A36" s="17" t="s">
        <v>46</v>
      </c>
      <c r="B36" s="17">
        <v>25</v>
      </c>
      <c r="C36" s="23" t="s">
        <v>56</v>
      </c>
      <c r="D36" s="11">
        <f t="shared" si="6"/>
        <v>42</v>
      </c>
      <c r="E36" s="11">
        <v>28</v>
      </c>
      <c r="F36" s="11">
        <v>14</v>
      </c>
      <c r="G36" s="15">
        <f t="shared" si="5"/>
        <v>3</v>
      </c>
      <c r="H36" s="2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>
        <v>2</v>
      </c>
      <c r="V36" s="11">
        <v>1</v>
      </c>
      <c r="W36" s="11" t="s">
        <v>23</v>
      </c>
      <c r="X36" s="11">
        <v>3</v>
      </c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</row>
    <row r="37" spans="1:36" ht="15.75" x14ac:dyDescent="0.25">
      <c r="A37" s="17" t="s">
        <v>46</v>
      </c>
      <c r="B37" s="17">
        <v>36</v>
      </c>
      <c r="C37" s="23" t="s">
        <v>57</v>
      </c>
      <c r="D37" s="11">
        <f t="shared" si="6"/>
        <v>56</v>
      </c>
      <c r="E37" s="11">
        <v>28</v>
      </c>
      <c r="F37" s="11">
        <v>28</v>
      </c>
      <c r="G37" s="15">
        <f t="shared" si="5"/>
        <v>4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>
        <v>2</v>
      </c>
      <c r="Z37" s="11">
        <v>2</v>
      </c>
      <c r="AA37" s="11" t="s">
        <v>26</v>
      </c>
      <c r="AB37" s="11">
        <v>4</v>
      </c>
      <c r="AC37" s="11"/>
      <c r="AD37" s="11"/>
      <c r="AE37" s="11"/>
      <c r="AF37" s="11"/>
      <c r="AG37" s="11"/>
      <c r="AH37" s="11"/>
      <c r="AI37" s="11"/>
      <c r="AJ37" s="11"/>
    </row>
    <row r="38" spans="1:36" ht="15.75" x14ac:dyDescent="0.25">
      <c r="A38" s="17" t="s">
        <v>46</v>
      </c>
      <c r="B38" s="17">
        <v>27</v>
      </c>
      <c r="C38" s="23" t="s">
        <v>58</v>
      </c>
      <c r="D38" s="11">
        <f t="shared" si="6"/>
        <v>28</v>
      </c>
      <c r="E38" s="11">
        <v>28</v>
      </c>
      <c r="F38" s="11">
        <f t="shared" si="7"/>
        <v>0</v>
      </c>
      <c r="G38" s="15">
        <f>+L38+P38+T38+X38+AB38+AF38+AJ38</f>
        <v>3</v>
      </c>
      <c r="H38" s="11"/>
      <c r="I38" s="11"/>
      <c r="J38" s="11"/>
      <c r="K38" s="11"/>
      <c r="L38" s="11"/>
      <c r="M38" s="11">
        <v>2</v>
      </c>
      <c r="N38" s="11">
        <v>0</v>
      </c>
      <c r="O38" s="11" t="s">
        <v>26</v>
      </c>
      <c r="P38" s="11">
        <v>3</v>
      </c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</row>
    <row r="39" spans="1:36" ht="15.75" x14ac:dyDescent="0.25">
      <c r="A39" s="17" t="s">
        <v>46</v>
      </c>
      <c r="B39" s="17">
        <v>28</v>
      </c>
      <c r="C39" s="23" t="s">
        <v>59</v>
      </c>
      <c r="D39" s="11">
        <f t="shared" si="6"/>
        <v>28</v>
      </c>
      <c r="E39" s="11">
        <v>28</v>
      </c>
      <c r="F39" s="11">
        <f t="shared" si="7"/>
        <v>0</v>
      </c>
      <c r="G39" s="15">
        <f t="shared" ref="G39" si="8">+L39+P39+T39+X39+AB39+AF39+AJ39</f>
        <v>2</v>
      </c>
      <c r="H39" s="2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>
        <v>2</v>
      </c>
      <c r="AD39" s="11">
        <v>0</v>
      </c>
      <c r="AE39" s="11" t="s">
        <v>26</v>
      </c>
      <c r="AF39" s="11">
        <v>2</v>
      </c>
      <c r="AG39" s="11"/>
      <c r="AH39" s="11"/>
      <c r="AI39" s="11"/>
      <c r="AJ39" s="11"/>
    </row>
    <row r="40" spans="1:36" ht="15.75" x14ac:dyDescent="0.25">
      <c r="A40" s="26" t="s">
        <v>60</v>
      </c>
      <c r="B40" s="27"/>
      <c r="C40" s="27"/>
      <c r="D40" s="27"/>
      <c r="E40" s="27"/>
      <c r="F40" s="28"/>
      <c r="G40" s="15">
        <f>SUM(G41:G57)</f>
        <v>60</v>
      </c>
      <c r="H40" s="16" t="s">
        <v>61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</row>
    <row r="41" spans="1:36" ht="15.75" x14ac:dyDescent="0.25">
      <c r="A41" s="17" t="s">
        <v>62</v>
      </c>
      <c r="B41" s="17">
        <v>30</v>
      </c>
      <c r="C41" s="17" t="s">
        <v>63</v>
      </c>
      <c r="D41" s="11">
        <f>SUM(E41:F41)</f>
        <v>56</v>
      </c>
      <c r="E41" s="11">
        <v>28</v>
      </c>
      <c r="F41" s="11">
        <v>28</v>
      </c>
      <c r="G41" s="15">
        <f t="shared" ref="G41:G58" si="9">+L41+P41+T41+X41+AB41+AF41+AJ41</f>
        <v>5</v>
      </c>
      <c r="H41" s="21"/>
      <c r="I41" s="11"/>
      <c r="J41" s="11"/>
      <c r="K41" s="11"/>
      <c r="L41" s="11"/>
      <c r="M41" s="11">
        <v>2</v>
      </c>
      <c r="N41" s="11">
        <v>2</v>
      </c>
      <c r="O41" s="11" t="s">
        <v>23</v>
      </c>
      <c r="P41" s="11">
        <v>5</v>
      </c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</row>
    <row r="42" spans="1:36" ht="15.75" x14ac:dyDescent="0.25">
      <c r="A42" s="17" t="s">
        <v>62</v>
      </c>
      <c r="B42" s="17">
        <v>31</v>
      </c>
      <c r="C42" s="17" t="s">
        <v>64</v>
      </c>
      <c r="D42" s="11">
        <f>SUM(E42:F42)</f>
        <v>56</v>
      </c>
      <c r="E42" s="11">
        <v>28</v>
      </c>
      <c r="F42" s="11">
        <v>28</v>
      </c>
      <c r="G42" s="15">
        <f t="shared" si="9"/>
        <v>5</v>
      </c>
      <c r="H42" s="21"/>
      <c r="I42" s="11"/>
      <c r="J42" s="11"/>
      <c r="K42" s="11"/>
      <c r="L42" s="11"/>
      <c r="M42" s="11"/>
      <c r="N42" s="11"/>
      <c r="O42" s="11"/>
      <c r="P42" s="11"/>
      <c r="Q42" s="11">
        <v>2</v>
      </c>
      <c r="R42" s="11">
        <v>2</v>
      </c>
      <c r="S42" s="11" t="s">
        <v>23</v>
      </c>
      <c r="T42" s="11">
        <v>5</v>
      </c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</row>
    <row r="43" spans="1:36" ht="15.75" x14ac:dyDescent="0.25">
      <c r="A43" s="17" t="s">
        <v>62</v>
      </c>
      <c r="B43" s="17">
        <v>32</v>
      </c>
      <c r="C43" s="17" t="s">
        <v>65</v>
      </c>
      <c r="D43" s="11">
        <f>SUM(E43:F43)</f>
        <v>42</v>
      </c>
      <c r="E43" s="11">
        <v>14</v>
      </c>
      <c r="F43" s="11">
        <v>28</v>
      </c>
      <c r="G43" s="15">
        <f t="shared" si="9"/>
        <v>3</v>
      </c>
      <c r="H43" s="21"/>
      <c r="I43" s="11"/>
      <c r="J43" s="11"/>
      <c r="K43" s="11"/>
      <c r="L43" s="11"/>
      <c r="M43" s="11">
        <v>1</v>
      </c>
      <c r="N43" s="11">
        <v>2</v>
      </c>
      <c r="O43" s="11" t="s">
        <v>23</v>
      </c>
      <c r="P43" s="11">
        <v>3</v>
      </c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</row>
    <row r="44" spans="1:36" ht="15.75" x14ac:dyDescent="0.25">
      <c r="A44" s="17" t="s">
        <v>62</v>
      </c>
      <c r="B44" s="17">
        <v>33</v>
      </c>
      <c r="C44" s="17" t="s">
        <v>66</v>
      </c>
      <c r="D44" s="11">
        <f t="shared" ref="D44:D58" si="10">SUM(E44:F44)</f>
        <v>42</v>
      </c>
      <c r="E44" s="11">
        <v>14</v>
      </c>
      <c r="F44" s="11">
        <v>28</v>
      </c>
      <c r="G44" s="15">
        <f t="shared" si="9"/>
        <v>4</v>
      </c>
      <c r="H44" s="2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>
        <v>1</v>
      </c>
      <c r="Z44" s="11">
        <v>2</v>
      </c>
      <c r="AA44" s="11" t="s">
        <v>23</v>
      </c>
      <c r="AB44" s="11">
        <v>4</v>
      </c>
      <c r="AC44" s="11"/>
      <c r="AD44" s="11"/>
      <c r="AE44" s="11"/>
      <c r="AF44" s="11"/>
      <c r="AG44" s="11"/>
      <c r="AH44" s="11"/>
      <c r="AI44" s="11"/>
      <c r="AJ44" s="11"/>
    </row>
    <row r="45" spans="1:36" ht="15.75" x14ac:dyDescent="0.25">
      <c r="A45" s="17" t="s">
        <v>62</v>
      </c>
      <c r="B45" s="17">
        <v>34</v>
      </c>
      <c r="C45" s="17" t="s">
        <v>67</v>
      </c>
      <c r="D45" s="11">
        <f t="shared" si="10"/>
        <v>42</v>
      </c>
      <c r="E45" s="11">
        <v>14</v>
      </c>
      <c r="F45" s="11">
        <v>28</v>
      </c>
      <c r="G45" s="15">
        <f t="shared" si="9"/>
        <v>4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>
        <v>1</v>
      </c>
      <c r="AD45" s="11">
        <v>2</v>
      </c>
      <c r="AE45" s="11" t="s">
        <v>23</v>
      </c>
      <c r="AF45" s="11">
        <v>4</v>
      </c>
      <c r="AG45" s="11"/>
      <c r="AH45" s="11"/>
      <c r="AI45" s="11"/>
      <c r="AJ45" s="11"/>
    </row>
    <row r="46" spans="1:36" ht="15.75" x14ac:dyDescent="0.25">
      <c r="A46" s="17" t="s">
        <v>62</v>
      </c>
      <c r="B46" s="17">
        <v>35</v>
      </c>
      <c r="C46" s="17" t="s">
        <v>68</v>
      </c>
      <c r="D46" s="11">
        <f t="shared" si="10"/>
        <v>42</v>
      </c>
      <c r="E46" s="11">
        <v>14</v>
      </c>
      <c r="F46" s="11">
        <v>28</v>
      </c>
      <c r="G46" s="15">
        <f t="shared" si="9"/>
        <v>3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>
        <v>1</v>
      </c>
      <c r="Z46" s="11">
        <v>2</v>
      </c>
      <c r="AA46" s="11" t="s">
        <v>23</v>
      </c>
      <c r="AB46" s="11">
        <v>3</v>
      </c>
      <c r="AC46" s="11"/>
      <c r="AD46" s="11"/>
      <c r="AE46" s="11"/>
      <c r="AF46" s="11"/>
      <c r="AG46" s="11"/>
      <c r="AH46" s="11"/>
      <c r="AI46" s="11"/>
      <c r="AJ46" s="11"/>
    </row>
    <row r="47" spans="1:36" ht="15.75" x14ac:dyDescent="0.25">
      <c r="A47" s="17" t="s">
        <v>62</v>
      </c>
      <c r="B47" s="17">
        <v>36</v>
      </c>
      <c r="C47" s="17" t="s">
        <v>69</v>
      </c>
      <c r="D47" s="11">
        <f t="shared" si="10"/>
        <v>42</v>
      </c>
      <c r="E47" s="11">
        <v>14</v>
      </c>
      <c r="F47" s="11">
        <v>28</v>
      </c>
      <c r="G47" s="15">
        <f t="shared" si="9"/>
        <v>3</v>
      </c>
      <c r="H47" s="21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>
        <v>1</v>
      </c>
      <c r="V47" s="16">
        <v>2</v>
      </c>
      <c r="W47" s="16" t="s">
        <v>26</v>
      </c>
      <c r="X47" s="16">
        <v>3</v>
      </c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1"/>
    </row>
    <row r="48" spans="1:36" ht="15.75" x14ac:dyDescent="0.25">
      <c r="A48" s="17" t="s">
        <v>62</v>
      </c>
      <c r="B48" s="17">
        <v>37</v>
      </c>
      <c r="C48" s="17" t="s">
        <v>70</v>
      </c>
      <c r="D48" s="11">
        <f t="shared" si="10"/>
        <v>56</v>
      </c>
      <c r="E48" s="11">
        <v>28</v>
      </c>
      <c r="F48" s="11">
        <v>28</v>
      </c>
      <c r="G48" s="15">
        <f t="shared" si="9"/>
        <v>5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>
        <v>2</v>
      </c>
      <c r="AD48" s="11">
        <v>2</v>
      </c>
      <c r="AE48" s="11" t="s">
        <v>23</v>
      </c>
      <c r="AF48" s="11">
        <v>5</v>
      </c>
      <c r="AG48" s="11"/>
      <c r="AH48" s="11"/>
      <c r="AI48" s="11"/>
      <c r="AJ48" s="11"/>
    </row>
    <row r="49" spans="1:36" ht="15.75" x14ac:dyDescent="0.25">
      <c r="A49" s="17" t="s">
        <v>62</v>
      </c>
      <c r="B49" s="17">
        <v>38</v>
      </c>
      <c r="C49" s="17" t="s">
        <v>71</v>
      </c>
      <c r="D49" s="11">
        <f t="shared" si="10"/>
        <v>56</v>
      </c>
      <c r="E49" s="11">
        <v>28</v>
      </c>
      <c r="F49" s="11">
        <v>28</v>
      </c>
      <c r="G49" s="15">
        <f t="shared" si="9"/>
        <v>3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>
        <v>2</v>
      </c>
      <c r="AD49" s="11">
        <v>2</v>
      </c>
      <c r="AE49" s="11" t="s">
        <v>23</v>
      </c>
      <c r="AF49" s="11">
        <v>3</v>
      </c>
      <c r="AG49" s="11"/>
      <c r="AH49" s="11"/>
      <c r="AI49" s="11"/>
      <c r="AJ49" s="11"/>
    </row>
    <row r="50" spans="1:36" ht="15.75" x14ac:dyDescent="0.25">
      <c r="A50" s="17" t="s">
        <v>62</v>
      </c>
      <c r="B50" s="17">
        <v>39</v>
      </c>
      <c r="C50" s="17" t="s">
        <v>72</v>
      </c>
      <c r="D50" s="11">
        <f t="shared" si="10"/>
        <v>56</v>
      </c>
      <c r="E50" s="11">
        <v>28</v>
      </c>
      <c r="F50" s="11">
        <v>28</v>
      </c>
      <c r="G50" s="15">
        <f t="shared" si="9"/>
        <v>4</v>
      </c>
      <c r="H50" s="2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>
        <v>2</v>
      </c>
      <c r="V50" s="11">
        <v>2</v>
      </c>
      <c r="W50" s="11" t="s">
        <v>26</v>
      </c>
      <c r="X50" s="11">
        <v>4</v>
      </c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</row>
    <row r="51" spans="1:36" ht="15.75" x14ac:dyDescent="0.25">
      <c r="A51" s="17" t="s">
        <v>62</v>
      </c>
      <c r="B51" s="17">
        <v>40</v>
      </c>
      <c r="C51" s="17" t="s">
        <v>73</v>
      </c>
      <c r="D51" s="11">
        <f t="shared" si="10"/>
        <v>42</v>
      </c>
      <c r="E51" s="11">
        <v>28</v>
      </c>
      <c r="F51" s="11">
        <v>14</v>
      </c>
      <c r="G51" s="15">
        <f t="shared" si="9"/>
        <v>3</v>
      </c>
      <c r="H51" s="2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>
        <v>2</v>
      </c>
      <c r="Z51" s="11">
        <v>1</v>
      </c>
      <c r="AA51" s="11" t="s">
        <v>26</v>
      </c>
      <c r="AB51" s="11">
        <v>3</v>
      </c>
      <c r="AC51" s="11"/>
      <c r="AD51" s="11"/>
      <c r="AE51" s="11"/>
      <c r="AF51" s="11"/>
      <c r="AG51" s="11"/>
      <c r="AH51" s="11"/>
      <c r="AI51" s="11"/>
      <c r="AJ51" s="11"/>
    </row>
    <row r="52" spans="1:36" ht="15.75" x14ac:dyDescent="0.25">
      <c r="A52" s="17" t="s">
        <v>62</v>
      </c>
      <c r="B52" s="17">
        <v>41</v>
      </c>
      <c r="C52" s="17" t="s">
        <v>74</v>
      </c>
      <c r="D52" s="11">
        <f t="shared" si="10"/>
        <v>42</v>
      </c>
      <c r="E52" s="11">
        <v>28</v>
      </c>
      <c r="F52" s="11">
        <v>14</v>
      </c>
      <c r="G52" s="15">
        <f t="shared" si="9"/>
        <v>3</v>
      </c>
      <c r="H52" s="2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>
        <v>2</v>
      </c>
      <c r="AD52" s="11">
        <v>1</v>
      </c>
      <c r="AE52" s="11" t="s">
        <v>26</v>
      </c>
      <c r="AF52" s="11">
        <v>3</v>
      </c>
      <c r="AG52" s="11"/>
      <c r="AH52" s="11"/>
      <c r="AI52" s="11"/>
      <c r="AJ52" s="11"/>
    </row>
    <row r="53" spans="1:36" ht="15.75" x14ac:dyDescent="0.25">
      <c r="A53" s="17" t="s">
        <v>62</v>
      </c>
      <c r="B53" s="17">
        <v>42</v>
      </c>
      <c r="C53" s="17" t="s">
        <v>75</v>
      </c>
      <c r="D53" s="11">
        <f t="shared" si="10"/>
        <v>42</v>
      </c>
      <c r="E53" s="11">
        <v>28</v>
      </c>
      <c r="F53" s="11">
        <v>14</v>
      </c>
      <c r="G53" s="15">
        <f t="shared" si="9"/>
        <v>3</v>
      </c>
      <c r="H53" s="21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>
        <v>2</v>
      </c>
      <c r="AD53" s="16">
        <v>1</v>
      </c>
      <c r="AE53" s="16" t="s">
        <v>26</v>
      </c>
      <c r="AF53" s="16">
        <v>3</v>
      </c>
      <c r="AG53" s="16"/>
      <c r="AH53" s="16"/>
      <c r="AI53" s="16"/>
      <c r="AJ53" s="11"/>
    </row>
    <row r="54" spans="1:36" ht="15.75" x14ac:dyDescent="0.25">
      <c r="A54" s="17" t="s">
        <v>62</v>
      </c>
      <c r="B54" s="17">
        <v>43</v>
      </c>
      <c r="C54" s="17" t="s">
        <v>76</v>
      </c>
      <c r="D54" s="11">
        <f t="shared" si="10"/>
        <v>42</v>
      </c>
      <c r="E54" s="11">
        <v>28</v>
      </c>
      <c r="F54" s="11">
        <v>14</v>
      </c>
      <c r="G54" s="15">
        <f t="shared" si="9"/>
        <v>3</v>
      </c>
      <c r="H54" s="21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"/>
      <c r="V54" s="1"/>
      <c r="W54" s="1"/>
      <c r="X54" s="1"/>
      <c r="Y54" s="16">
        <v>2</v>
      </c>
      <c r="Z54" s="16">
        <v>1</v>
      </c>
      <c r="AA54" s="16" t="s">
        <v>23</v>
      </c>
      <c r="AB54" s="16">
        <v>3</v>
      </c>
      <c r="AC54" s="16"/>
      <c r="AD54" s="16"/>
      <c r="AE54" s="16"/>
      <c r="AF54" s="16"/>
      <c r="AG54" s="16"/>
      <c r="AH54" s="16"/>
      <c r="AI54" s="16"/>
      <c r="AJ54" s="11"/>
    </row>
    <row r="55" spans="1:36" ht="15.75" x14ac:dyDescent="0.25">
      <c r="A55" s="17" t="s">
        <v>62</v>
      </c>
      <c r="B55" s="17">
        <v>44</v>
      </c>
      <c r="C55" s="17" t="s">
        <v>77</v>
      </c>
      <c r="D55" s="11">
        <f t="shared" si="10"/>
        <v>42</v>
      </c>
      <c r="E55" s="11">
        <v>28</v>
      </c>
      <c r="F55" s="11">
        <v>14</v>
      </c>
      <c r="G55" s="15">
        <f t="shared" si="9"/>
        <v>3</v>
      </c>
      <c r="H55" s="2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>
        <v>2</v>
      </c>
      <c r="Z55" s="11">
        <v>1</v>
      </c>
      <c r="AA55" s="11" t="s">
        <v>23</v>
      </c>
      <c r="AB55" s="11">
        <v>3</v>
      </c>
      <c r="AC55" s="11"/>
      <c r="AD55" s="11"/>
      <c r="AE55" s="11"/>
      <c r="AF55" s="11"/>
      <c r="AG55" s="16"/>
      <c r="AH55" s="16"/>
      <c r="AI55" s="16"/>
      <c r="AJ55" s="11"/>
    </row>
    <row r="56" spans="1:36" ht="15.75" x14ac:dyDescent="0.25">
      <c r="A56" s="17" t="s">
        <v>62</v>
      </c>
      <c r="B56" s="17">
        <v>45</v>
      </c>
      <c r="C56" s="17" t="s">
        <v>78</v>
      </c>
      <c r="D56" s="11">
        <f t="shared" si="10"/>
        <v>42</v>
      </c>
      <c r="E56" s="11">
        <v>28</v>
      </c>
      <c r="F56" s="11">
        <v>14</v>
      </c>
      <c r="G56" s="15">
        <f t="shared" si="9"/>
        <v>3</v>
      </c>
      <c r="H56" s="2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>
        <v>2</v>
      </c>
      <c r="AD56" s="11">
        <v>1</v>
      </c>
      <c r="AE56" s="11" t="s">
        <v>26</v>
      </c>
      <c r="AF56" s="11">
        <v>3</v>
      </c>
      <c r="AG56" s="16"/>
      <c r="AH56" s="16"/>
      <c r="AI56" s="16"/>
      <c r="AJ56" s="11"/>
    </row>
    <row r="57" spans="1:36" ht="15.75" x14ac:dyDescent="0.25">
      <c r="A57" s="17" t="s">
        <v>62</v>
      </c>
      <c r="B57" s="17">
        <v>46</v>
      </c>
      <c r="C57" s="17" t="s">
        <v>79</v>
      </c>
      <c r="D57" s="11">
        <f t="shared" si="10"/>
        <v>28</v>
      </c>
      <c r="E57" s="11">
        <v>28</v>
      </c>
      <c r="F57" s="11">
        <f t="shared" ref="F57" si="11">(J57+N57+R57+V57+Z57+AD57)*15</f>
        <v>0</v>
      </c>
      <c r="G57" s="15">
        <f t="shared" si="9"/>
        <v>3</v>
      </c>
      <c r="H57" s="21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>
        <v>2</v>
      </c>
      <c r="V57" s="16">
        <v>0</v>
      </c>
      <c r="W57" s="16" t="s">
        <v>26</v>
      </c>
      <c r="X57" s="16">
        <v>3</v>
      </c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1"/>
    </row>
    <row r="58" spans="1:36" ht="15.75" x14ac:dyDescent="0.25">
      <c r="A58" s="17" t="s">
        <v>62</v>
      </c>
      <c r="B58" s="17">
        <v>48</v>
      </c>
      <c r="C58" s="29" t="s">
        <v>80</v>
      </c>
      <c r="D58" s="30">
        <f t="shared" si="10"/>
        <v>120</v>
      </c>
      <c r="E58" s="30">
        <f>(I58+M58+Q58+U58+Y58+AC58)*15</f>
        <v>0</v>
      </c>
      <c r="F58" s="30">
        <f>(J58+N58+R58+V58+Z58+AD58)*15</f>
        <v>120</v>
      </c>
      <c r="G58" s="15">
        <f t="shared" si="9"/>
        <v>0</v>
      </c>
      <c r="H58" s="31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>
        <v>0</v>
      </c>
      <c r="Z58" s="32">
        <v>8</v>
      </c>
      <c r="AA58" s="32" t="s">
        <v>21</v>
      </c>
      <c r="AB58" s="32">
        <v>0</v>
      </c>
      <c r="AC58" s="33"/>
      <c r="AD58" s="33"/>
      <c r="AE58" s="33"/>
      <c r="AF58" s="33"/>
      <c r="AG58" s="32"/>
      <c r="AH58" s="32"/>
      <c r="AI58" s="32"/>
      <c r="AJ58" s="32"/>
    </row>
    <row r="59" spans="1:36" ht="15.75" x14ac:dyDescent="0.25">
      <c r="A59" s="7"/>
      <c r="B59" s="1"/>
      <c r="C59" s="34" t="s">
        <v>81</v>
      </c>
      <c r="D59" s="35"/>
      <c r="E59" s="35"/>
      <c r="F59" s="36"/>
      <c r="G59" s="15">
        <f>L59+P59+T59+X59+AB59+AF59</f>
        <v>150</v>
      </c>
      <c r="H59" s="21"/>
      <c r="I59" s="11">
        <f t="shared" ref="I59:AJ59" si="12">SUM(I9:I58)</f>
        <v>13</v>
      </c>
      <c r="J59" s="11">
        <f t="shared" si="12"/>
        <v>7</v>
      </c>
      <c r="K59" s="11">
        <f t="shared" si="12"/>
        <v>0</v>
      </c>
      <c r="L59" s="11">
        <f t="shared" si="12"/>
        <v>25</v>
      </c>
      <c r="M59" s="11">
        <f t="shared" si="12"/>
        <v>15</v>
      </c>
      <c r="N59" s="11">
        <f t="shared" si="12"/>
        <v>11</v>
      </c>
      <c r="O59" s="11">
        <f t="shared" si="12"/>
        <v>0</v>
      </c>
      <c r="P59" s="11">
        <f t="shared" si="12"/>
        <v>30</v>
      </c>
      <c r="Q59" s="11">
        <f t="shared" si="12"/>
        <v>16</v>
      </c>
      <c r="R59" s="11">
        <f t="shared" si="12"/>
        <v>8</v>
      </c>
      <c r="S59" s="11">
        <f t="shared" si="12"/>
        <v>0</v>
      </c>
      <c r="T59" s="11">
        <f t="shared" si="12"/>
        <v>24</v>
      </c>
      <c r="U59" s="11">
        <f t="shared" si="12"/>
        <v>12</v>
      </c>
      <c r="V59" s="11">
        <f t="shared" si="12"/>
        <v>10</v>
      </c>
      <c r="W59" s="11">
        <f t="shared" si="12"/>
        <v>0</v>
      </c>
      <c r="X59" s="11">
        <f t="shared" si="12"/>
        <v>22</v>
      </c>
      <c r="Y59" s="11">
        <f t="shared" si="12"/>
        <v>14</v>
      </c>
      <c r="Z59" s="11">
        <f t="shared" si="12"/>
        <v>20</v>
      </c>
      <c r="AA59" s="11">
        <f t="shared" si="12"/>
        <v>0</v>
      </c>
      <c r="AB59" s="11">
        <f t="shared" si="12"/>
        <v>26</v>
      </c>
      <c r="AC59" s="11">
        <f t="shared" si="12"/>
        <v>13</v>
      </c>
      <c r="AD59" s="11">
        <f t="shared" si="12"/>
        <v>9</v>
      </c>
      <c r="AE59" s="11">
        <f t="shared" si="12"/>
        <v>0</v>
      </c>
      <c r="AF59" s="11">
        <f t="shared" si="12"/>
        <v>23</v>
      </c>
      <c r="AG59" s="11">
        <f t="shared" si="12"/>
        <v>0</v>
      </c>
      <c r="AH59" s="11">
        <f t="shared" si="12"/>
        <v>0</v>
      </c>
      <c r="AI59" s="11">
        <f t="shared" si="12"/>
        <v>0</v>
      </c>
      <c r="AJ59" s="11">
        <f t="shared" si="12"/>
        <v>0</v>
      </c>
    </row>
    <row r="60" spans="1:36" ht="15.75" x14ac:dyDescent="0.25">
      <c r="A60" s="26"/>
      <c r="B60" s="27"/>
      <c r="C60" s="27"/>
      <c r="D60" s="27"/>
      <c r="E60" s="27"/>
      <c r="F60" s="28"/>
      <c r="G60" s="15"/>
      <c r="H60" s="2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</row>
    <row r="61" spans="1:36" ht="15.75" x14ac:dyDescent="0.25">
      <c r="A61" s="17" t="s">
        <v>15</v>
      </c>
      <c r="B61" s="17">
        <v>49</v>
      </c>
      <c r="C61" s="17" t="s">
        <v>82</v>
      </c>
      <c r="D61" s="11">
        <f>SUM(E61:F61)</f>
        <v>56</v>
      </c>
      <c r="E61" s="11">
        <f>(I61+M61+Q61+U61+Y61+AC61)*15</f>
        <v>0</v>
      </c>
      <c r="F61" s="11">
        <v>56</v>
      </c>
      <c r="G61" s="15">
        <v>1</v>
      </c>
      <c r="H61" s="21"/>
      <c r="I61" s="11">
        <v>0</v>
      </c>
      <c r="J61" s="11">
        <v>4</v>
      </c>
      <c r="K61" s="11" t="s">
        <v>23</v>
      </c>
      <c r="L61" s="11">
        <v>1</v>
      </c>
      <c r="M61" s="37"/>
      <c r="N61" s="37"/>
      <c r="O61" s="37"/>
      <c r="P61" s="37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</row>
    <row r="62" spans="1:36" ht="15.75" x14ac:dyDescent="0.25">
      <c r="A62" s="17" t="s">
        <v>15</v>
      </c>
      <c r="B62" s="17">
        <v>50</v>
      </c>
      <c r="C62" s="17" t="s">
        <v>83</v>
      </c>
      <c r="D62" s="11">
        <f>SUM(E62:F62)</f>
        <v>56</v>
      </c>
      <c r="E62" s="11">
        <f>(I62+M62+Q62+U62+Y62+AC62)*15</f>
        <v>0</v>
      </c>
      <c r="F62" s="11">
        <v>56</v>
      </c>
      <c r="G62" s="15">
        <f>+L62+P62+T62+X62+AB62+AF62+AJ61</f>
        <v>1</v>
      </c>
      <c r="H62" s="17" t="s">
        <v>82</v>
      </c>
      <c r="I62" s="37"/>
      <c r="J62" s="37"/>
      <c r="K62" s="37"/>
      <c r="L62" s="37"/>
      <c r="M62" s="16">
        <v>0</v>
      </c>
      <c r="N62" s="16">
        <v>4</v>
      </c>
      <c r="O62" s="16" t="s">
        <v>84</v>
      </c>
      <c r="P62" s="16">
        <v>1</v>
      </c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5"/>
      <c r="AJ62" s="15"/>
    </row>
    <row r="63" spans="1:36" ht="15.75" x14ac:dyDescent="0.25">
      <c r="A63" s="7"/>
      <c r="B63" s="8"/>
      <c r="C63" s="38" t="s">
        <v>85</v>
      </c>
      <c r="D63" s="15">
        <f>SUM(D9:D62)</f>
        <v>2192</v>
      </c>
      <c r="E63" s="15">
        <f>SUM(E9:E62)</f>
        <v>1162</v>
      </c>
      <c r="F63" s="15">
        <f>SUM(F9:F62)</f>
        <v>1030</v>
      </c>
      <c r="G63" s="15">
        <f>+G8+G15+G27+G40+G60+G61+G62</f>
        <v>152</v>
      </c>
      <c r="H63" s="11"/>
      <c r="I63" s="15">
        <f>SUM(I59:I62)</f>
        <v>13</v>
      </c>
      <c r="J63" s="15">
        <f t="shared" ref="J63:AJ63" si="13">SUM(J59:J62)</f>
        <v>11</v>
      </c>
      <c r="K63" s="15">
        <f t="shared" si="13"/>
        <v>0</v>
      </c>
      <c r="L63" s="15">
        <f t="shared" si="13"/>
        <v>26</v>
      </c>
      <c r="M63" s="15">
        <f t="shared" si="13"/>
        <v>15</v>
      </c>
      <c r="N63" s="15">
        <f t="shared" si="13"/>
        <v>15</v>
      </c>
      <c r="O63" s="15">
        <f t="shared" si="13"/>
        <v>0</v>
      </c>
      <c r="P63" s="15">
        <f t="shared" si="13"/>
        <v>31</v>
      </c>
      <c r="Q63" s="15">
        <f t="shared" si="13"/>
        <v>16</v>
      </c>
      <c r="R63" s="15">
        <f t="shared" si="13"/>
        <v>8</v>
      </c>
      <c r="S63" s="15">
        <f t="shared" si="13"/>
        <v>0</v>
      </c>
      <c r="T63" s="15">
        <f t="shared" si="13"/>
        <v>24</v>
      </c>
      <c r="U63" s="15">
        <f t="shared" si="13"/>
        <v>12</v>
      </c>
      <c r="V63" s="15">
        <f t="shared" si="13"/>
        <v>10</v>
      </c>
      <c r="W63" s="15">
        <f t="shared" si="13"/>
        <v>0</v>
      </c>
      <c r="X63" s="15">
        <f t="shared" si="13"/>
        <v>22</v>
      </c>
      <c r="Y63" s="15">
        <f t="shared" si="13"/>
        <v>14</v>
      </c>
      <c r="Z63" s="15">
        <f t="shared" si="13"/>
        <v>20</v>
      </c>
      <c r="AA63" s="15">
        <f t="shared" si="13"/>
        <v>0</v>
      </c>
      <c r="AB63" s="15">
        <f t="shared" si="13"/>
        <v>26</v>
      </c>
      <c r="AC63" s="15">
        <f t="shared" si="13"/>
        <v>13</v>
      </c>
      <c r="AD63" s="15">
        <f t="shared" si="13"/>
        <v>9</v>
      </c>
      <c r="AE63" s="15">
        <f t="shared" si="13"/>
        <v>0</v>
      </c>
      <c r="AF63" s="15">
        <f>SUM(AF59:AF62)</f>
        <v>23</v>
      </c>
      <c r="AG63" s="15">
        <f t="shared" si="13"/>
        <v>0</v>
      </c>
      <c r="AH63" s="15">
        <f t="shared" si="13"/>
        <v>0</v>
      </c>
      <c r="AI63" s="15">
        <f t="shared" si="13"/>
        <v>0</v>
      </c>
      <c r="AJ63" s="15">
        <f t="shared" si="13"/>
        <v>0</v>
      </c>
    </row>
    <row r="64" spans="1:36" ht="15.75" x14ac:dyDescent="0.25">
      <c r="A64" s="7"/>
      <c r="B64" s="8"/>
      <c r="C64" s="39"/>
      <c r="D64" s="39"/>
      <c r="E64" s="39"/>
      <c r="F64" s="39"/>
      <c r="G64" s="40"/>
      <c r="H64" s="16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37"/>
      <c r="AJ64" s="37"/>
    </row>
    <row r="65" spans="1:36" ht="15.75" x14ac:dyDescent="0.25">
      <c r="A65" s="17" t="s">
        <v>86</v>
      </c>
      <c r="B65" s="17">
        <v>51</v>
      </c>
      <c r="C65" s="17" t="s">
        <v>87</v>
      </c>
      <c r="D65" s="41"/>
      <c r="E65" s="42"/>
      <c r="F65" s="11"/>
      <c r="G65" s="15"/>
      <c r="H65" s="11"/>
      <c r="I65" s="11"/>
      <c r="J65" s="11"/>
      <c r="K65" s="11"/>
      <c r="L65" s="11"/>
      <c r="M65" s="16"/>
      <c r="N65" s="16"/>
      <c r="O65" s="16"/>
      <c r="P65" s="16"/>
      <c r="Q65" s="43"/>
      <c r="R65" s="43"/>
      <c r="S65" s="43"/>
      <c r="T65" s="43"/>
      <c r="U65" s="43"/>
      <c r="V65" s="43"/>
      <c r="W65" s="11"/>
      <c r="X65" s="43"/>
      <c r="Y65" s="43"/>
      <c r="Z65" s="43"/>
      <c r="AA65" s="43"/>
      <c r="AB65" s="43"/>
      <c r="AC65" s="43"/>
      <c r="AD65" s="43"/>
      <c r="AE65" s="43"/>
      <c r="AF65" s="43"/>
      <c r="AG65" s="37"/>
      <c r="AH65" s="37"/>
      <c r="AI65" s="37"/>
      <c r="AJ65" s="37"/>
    </row>
    <row r="66" spans="1:36" ht="15.75" x14ac:dyDescent="0.25">
      <c r="A66" s="17" t="s">
        <v>86</v>
      </c>
      <c r="B66" s="17">
        <v>52</v>
      </c>
      <c r="C66" s="19" t="s">
        <v>88</v>
      </c>
      <c r="D66" s="41">
        <f t="shared" ref="D66:D72" si="14">E66+F66</f>
        <v>56</v>
      </c>
      <c r="E66" s="42">
        <v>28</v>
      </c>
      <c r="F66" s="11">
        <v>28</v>
      </c>
      <c r="G66" s="15">
        <f t="shared" ref="G66:G73" si="15">+L66+P66+T66+X66+AB66+AF66+AJ66</f>
        <v>5</v>
      </c>
      <c r="H66" s="11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>
        <v>2</v>
      </c>
      <c r="V66" s="37">
        <v>0</v>
      </c>
      <c r="W66" s="11" t="s">
        <v>26</v>
      </c>
      <c r="X66" s="37">
        <v>3</v>
      </c>
      <c r="Y66" s="37">
        <v>0</v>
      </c>
      <c r="Z66" s="37">
        <v>2</v>
      </c>
      <c r="AA66" s="37" t="s">
        <v>23</v>
      </c>
      <c r="AB66" s="37">
        <v>2</v>
      </c>
      <c r="AC66" s="43"/>
      <c r="AD66" s="43"/>
      <c r="AE66" s="43"/>
      <c r="AF66" s="43"/>
      <c r="AG66" s="37"/>
      <c r="AH66" s="37"/>
      <c r="AI66" s="37"/>
      <c r="AJ66" s="37"/>
    </row>
    <row r="67" spans="1:36" ht="15.75" x14ac:dyDescent="0.25">
      <c r="A67" s="17" t="s">
        <v>86</v>
      </c>
      <c r="B67" s="17">
        <v>53</v>
      </c>
      <c r="C67" s="19" t="s">
        <v>89</v>
      </c>
      <c r="D67" s="41">
        <f t="shared" si="14"/>
        <v>56</v>
      </c>
      <c r="E67" s="42">
        <v>28</v>
      </c>
      <c r="F67" s="11">
        <v>28</v>
      </c>
      <c r="G67" s="15">
        <f t="shared" si="15"/>
        <v>3</v>
      </c>
      <c r="H67" s="11"/>
      <c r="I67" s="37"/>
      <c r="J67" s="37"/>
      <c r="K67" s="37"/>
      <c r="L67" s="37"/>
      <c r="M67" s="37"/>
      <c r="N67" s="37"/>
      <c r="O67" s="37"/>
      <c r="P67" s="11"/>
      <c r="Q67" s="11">
        <v>2</v>
      </c>
      <c r="R67" s="11">
        <v>2</v>
      </c>
      <c r="S67" s="11" t="s">
        <v>23</v>
      </c>
      <c r="T67" s="11">
        <v>3</v>
      </c>
      <c r="U67" s="37"/>
      <c r="V67" s="37"/>
      <c r="W67" s="11"/>
      <c r="X67" s="37"/>
      <c r="Y67" s="37"/>
      <c r="Z67" s="37"/>
      <c r="AA67" s="37"/>
      <c r="AB67" s="37"/>
      <c r="AC67" s="43"/>
      <c r="AD67" s="43"/>
      <c r="AE67" s="43"/>
      <c r="AF67" s="43"/>
      <c r="AG67" s="37"/>
      <c r="AH67" s="37"/>
      <c r="AI67" s="37"/>
      <c r="AJ67" s="37"/>
    </row>
    <row r="68" spans="1:36" ht="15.75" x14ac:dyDescent="0.25">
      <c r="A68" s="17" t="s">
        <v>86</v>
      </c>
      <c r="B68" s="17">
        <v>54</v>
      </c>
      <c r="C68" s="19" t="s">
        <v>90</v>
      </c>
      <c r="D68" s="41">
        <f t="shared" si="14"/>
        <v>56</v>
      </c>
      <c r="E68" s="42">
        <v>28</v>
      </c>
      <c r="F68" s="11">
        <v>28</v>
      </c>
      <c r="G68" s="15">
        <f t="shared" si="15"/>
        <v>4</v>
      </c>
      <c r="H68" s="11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>
        <v>2</v>
      </c>
      <c r="V68" s="37">
        <v>0</v>
      </c>
      <c r="W68" s="11" t="s">
        <v>26</v>
      </c>
      <c r="X68" s="37">
        <v>2</v>
      </c>
      <c r="Y68" s="37"/>
      <c r="Z68" s="37"/>
      <c r="AA68" s="37"/>
      <c r="AB68" s="37"/>
      <c r="AC68" s="43">
        <v>0</v>
      </c>
      <c r="AD68" s="43">
        <v>2</v>
      </c>
      <c r="AE68" s="43" t="s">
        <v>23</v>
      </c>
      <c r="AF68" s="43">
        <v>2</v>
      </c>
      <c r="AG68" s="37"/>
      <c r="AH68" s="37"/>
      <c r="AI68" s="11"/>
      <c r="AJ68" s="11"/>
    </row>
    <row r="69" spans="1:36" ht="15.75" x14ac:dyDescent="0.25">
      <c r="A69" s="17" t="s">
        <v>86</v>
      </c>
      <c r="B69" s="17">
        <v>55</v>
      </c>
      <c r="C69" s="17" t="s">
        <v>91</v>
      </c>
      <c r="D69" s="41">
        <f t="shared" si="14"/>
        <v>42</v>
      </c>
      <c r="E69" s="42">
        <f t="shared" ref="E69:E72" si="16">(I69+M69+Q69+U69+Y69+AC69)*15</f>
        <v>0</v>
      </c>
      <c r="F69" s="11">
        <v>42</v>
      </c>
      <c r="G69" s="15">
        <f t="shared" si="15"/>
        <v>4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>
        <v>0</v>
      </c>
      <c r="Z69" s="11">
        <v>3</v>
      </c>
      <c r="AA69" s="11" t="s">
        <v>23</v>
      </c>
      <c r="AB69" s="11">
        <v>4</v>
      </c>
      <c r="AC69" s="11"/>
      <c r="AD69" s="11"/>
      <c r="AE69" s="11"/>
      <c r="AF69" s="11"/>
      <c r="AG69" s="11"/>
      <c r="AH69" s="11"/>
      <c r="AI69" s="11"/>
      <c r="AJ69" s="11"/>
    </row>
    <row r="70" spans="1:36" ht="15.75" x14ac:dyDescent="0.25">
      <c r="A70" s="17" t="s">
        <v>86</v>
      </c>
      <c r="B70" s="17">
        <v>56</v>
      </c>
      <c r="C70" s="17" t="s">
        <v>92</v>
      </c>
      <c r="D70" s="41">
        <f t="shared" si="14"/>
        <v>42</v>
      </c>
      <c r="E70" s="42">
        <f t="shared" si="16"/>
        <v>0</v>
      </c>
      <c r="F70" s="11">
        <v>42</v>
      </c>
      <c r="G70" s="15">
        <f t="shared" si="15"/>
        <v>8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>
        <v>0</v>
      </c>
      <c r="AD70" s="11">
        <v>3</v>
      </c>
      <c r="AE70" s="11" t="s">
        <v>23</v>
      </c>
      <c r="AF70" s="11">
        <v>8</v>
      </c>
      <c r="AG70" s="11"/>
      <c r="AH70" s="11"/>
      <c r="AI70" s="11"/>
      <c r="AJ70" s="11"/>
    </row>
    <row r="71" spans="1:36" ht="15.75" x14ac:dyDescent="0.25">
      <c r="A71" s="17" t="s">
        <v>86</v>
      </c>
      <c r="B71" s="17">
        <v>57</v>
      </c>
      <c r="C71" s="17" t="s">
        <v>93</v>
      </c>
      <c r="D71" s="41">
        <f t="shared" si="14"/>
        <v>42</v>
      </c>
      <c r="E71" s="42">
        <f>(I71+M71+Q71+U71+Y71+AC71+AG71)*15</f>
        <v>0</v>
      </c>
      <c r="F71" s="11">
        <v>42</v>
      </c>
      <c r="G71" s="15">
        <f t="shared" si="15"/>
        <v>3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>
        <v>0</v>
      </c>
      <c r="AH71" s="11">
        <v>3</v>
      </c>
      <c r="AI71" s="11" t="s">
        <v>23</v>
      </c>
      <c r="AJ71" s="11">
        <v>3</v>
      </c>
    </row>
    <row r="72" spans="1:36" ht="15.75" x14ac:dyDescent="0.25">
      <c r="A72" s="17" t="s">
        <v>86</v>
      </c>
      <c r="B72" s="17">
        <v>58</v>
      </c>
      <c r="C72" s="17" t="s">
        <v>94</v>
      </c>
      <c r="D72" s="41">
        <f t="shared" si="14"/>
        <v>560</v>
      </c>
      <c r="E72" s="42">
        <f t="shared" si="16"/>
        <v>0</v>
      </c>
      <c r="F72" s="11">
        <v>560</v>
      </c>
      <c r="G72" s="15">
        <f t="shared" si="15"/>
        <v>30</v>
      </c>
      <c r="H72" s="11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11">
        <v>0</v>
      </c>
      <c r="AH72" s="11">
        <v>40</v>
      </c>
      <c r="AI72" s="11" t="s">
        <v>23</v>
      </c>
      <c r="AJ72" s="11">
        <v>30</v>
      </c>
    </row>
    <row r="73" spans="1:36" ht="15.75" x14ac:dyDescent="0.25">
      <c r="A73" s="44" t="s">
        <v>86</v>
      </c>
      <c r="B73" s="45">
        <v>59</v>
      </c>
      <c r="C73" s="17" t="s">
        <v>95</v>
      </c>
      <c r="D73" s="41">
        <v>30</v>
      </c>
      <c r="E73" s="42">
        <v>0</v>
      </c>
      <c r="F73" s="11">
        <v>28</v>
      </c>
      <c r="G73" s="15">
        <f t="shared" si="15"/>
        <v>1</v>
      </c>
      <c r="H73" s="11"/>
      <c r="I73" s="11">
        <v>0</v>
      </c>
      <c r="J73" s="11">
        <v>2</v>
      </c>
      <c r="K73" s="11" t="s">
        <v>23</v>
      </c>
      <c r="L73" s="11">
        <v>1</v>
      </c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11"/>
      <c r="AH73" s="11"/>
      <c r="AI73" s="11"/>
      <c r="AJ73" s="11"/>
    </row>
    <row r="74" spans="1:36" ht="15.75" x14ac:dyDescent="0.25">
      <c r="A74" s="44"/>
      <c r="B74" s="45"/>
      <c r="C74" s="38" t="s">
        <v>85</v>
      </c>
      <c r="D74" s="15">
        <f>SUM(D65:D73)</f>
        <v>884</v>
      </c>
      <c r="E74" s="15">
        <f>SUM(E65:E73)</f>
        <v>84</v>
      </c>
      <c r="F74" s="15">
        <f>SUM(F65:F73)</f>
        <v>798</v>
      </c>
      <c r="G74" s="15">
        <f>SUM(G65:G73)</f>
        <v>58</v>
      </c>
      <c r="H74" s="46"/>
      <c r="I74" s="37">
        <f>SUM(I65:I73)+I63</f>
        <v>13</v>
      </c>
      <c r="J74" s="37">
        <f>SUM(J65:J73)+J63</f>
        <v>13</v>
      </c>
      <c r="K74" s="37">
        <f>SUM(K65:K72)+K63</f>
        <v>0</v>
      </c>
      <c r="L74" s="37">
        <f>SUM(L65:L73)+L63</f>
        <v>27</v>
      </c>
      <c r="M74" s="37">
        <f>SUM(M65:M73)+M63</f>
        <v>15</v>
      </c>
      <c r="N74" s="37">
        <f>SUM(N65:N73)+N63</f>
        <v>15</v>
      </c>
      <c r="O74" s="37">
        <f>SUM(O65:O73)+O63</f>
        <v>0</v>
      </c>
      <c r="P74" s="37">
        <f>SUM(P65:P73)+P63</f>
        <v>31</v>
      </c>
      <c r="Q74" s="37">
        <f t="shared" ref="Q74:AJ74" si="17">SUM(Q65:Q72)+Q63</f>
        <v>18</v>
      </c>
      <c r="R74" s="37">
        <f t="shared" si="17"/>
        <v>10</v>
      </c>
      <c r="S74" s="37">
        <f t="shared" si="17"/>
        <v>0</v>
      </c>
      <c r="T74" s="37">
        <f t="shared" si="17"/>
        <v>27</v>
      </c>
      <c r="U74" s="37">
        <f t="shared" si="17"/>
        <v>16</v>
      </c>
      <c r="V74" s="37">
        <f t="shared" si="17"/>
        <v>10</v>
      </c>
      <c r="W74" s="37">
        <f t="shared" si="17"/>
        <v>0</v>
      </c>
      <c r="X74" s="37">
        <f t="shared" si="17"/>
        <v>27</v>
      </c>
      <c r="Y74" s="37">
        <f t="shared" si="17"/>
        <v>14</v>
      </c>
      <c r="Z74" s="37">
        <f t="shared" si="17"/>
        <v>25</v>
      </c>
      <c r="AA74" s="37">
        <f t="shared" si="17"/>
        <v>0</v>
      </c>
      <c r="AB74" s="37">
        <f t="shared" si="17"/>
        <v>32</v>
      </c>
      <c r="AC74" s="37">
        <f t="shared" si="17"/>
        <v>13</v>
      </c>
      <c r="AD74" s="37">
        <f t="shared" si="17"/>
        <v>14</v>
      </c>
      <c r="AE74" s="37">
        <f t="shared" si="17"/>
        <v>0</v>
      </c>
      <c r="AF74" s="37">
        <f t="shared" si="17"/>
        <v>33</v>
      </c>
      <c r="AG74" s="37">
        <f t="shared" si="17"/>
        <v>0</v>
      </c>
      <c r="AH74" s="37">
        <f t="shared" si="17"/>
        <v>43</v>
      </c>
      <c r="AI74" s="37">
        <f t="shared" si="17"/>
        <v>0</v>
      </c>
      <c r="AJ74" s="37">
        <f t="shared" si="17"/>
        <v>33</v>
      </c>
    </row>
    <row r="75" spans="1:36" ht="15.75" x14ac:dyDescent="0.25">
      <c r="A75" s="1"/>
      <c r="B75" s="1"/>
      <c r="C75" s="1"/>
      <c r="D75" s="15">
        <f>+D63+D74</f>
        <v>3076</v>
      </c>
      <c r="E75" s="15">
        <f>+E63+E74</f>
        <v>1246</v>
      </c>
      <c r="F75" s="15">
        <f>+F63+F74</f>
        <v>1828</v>
      </c>
      <c r="G75" s="15">
        <f>+G63+G74</f>
        <v>210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x14ac:dyDescent="0.25">
      <c r="A76" s="47"/>
      <c r="B76" s="47"/>
      <c r="C76" s="47"/>
      <c r="D76" s="47"/>
      <c r="E76" s="47"/>
      <c r="F76" s="47"/>
      <c r="G76" s="48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</row>
    <row r="77" spans="1:36" ht="15.75" x14ac:dyDescent="0.25">
      <c r="A77" s="47"/>
      <c r="B77" s="47"/>
      <c r="C77" s="1"/>
      <c r="D77" s="49">
        <f>SUM(E77:F77)</f>
        <v>0.9993498049414824</v>
      </c>
      <c r="E77" s="49">
        <f>+E75/D75</f>
        <v>0.40507152145643693</v>
      </c>
      <c r="F77" s="49">
        <f>+F75/D75</f>
        <v>0.59427828348504552</v>
      </c>
      <c r="G77" s="50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</row>
    <row r="78" spans="1:36" ht="15.75" x14ac:dyDescent="0.25">
      <c r="A78" s="47"/>
      <c r="B78" s="47"/>
      <c r="C78" s="1"/>
      <c r="D78" s="1"/>
      <c r="E78" s="1"/>
      <c r="F78" s="1"/>
      <c r="G78" s="50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</row>
    <row r="79" spans="1:36" ht="15.75" x14ac:dyDescent="0.25">
      <c r="A79" s="47"/>
      <c r="B79" s="47"/>
      <c r="C79" s="1"/>
      <c r="D79" s="34" t="s">
        <v>96</v>
      </c>
      <c r="E79" s="1"/>
      <c r="F79" s="1"/>
      <c r="G79" s="1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</row>
    <row r="80" spans="1:36" ht="15.75" x14ac:dyDescent="0.25">
      <c r="A80" s="47"/>
      <c r="B80" s="47"/>
      <c r="C80" s="1"/>
      <c r="D80" s="1" t="s">
        <v>97</v>
      </c>
      <c r="E80" s="1"/>
      <c r="F80" s="1"/>
      <c r="G80" s="1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</row>
    <row r="81" spans="1:36" ht="15.75" x14ac:dyDescent="0.25">
      <c r="A81" s="47"/>
      <c r="B81" s="47"/>
      <c r="C81" s="1"/>
      <c r="D81" s="1" t="s">
        <v>98</v>
      </c>
      <c r="E81" s="1"/>
      <c r="F81" s="1"/>
      <c r="G81" s="1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</row>
    <row r="82" spans="1:36" ht="15.75" x14ac:dyDescent="0.25">
      <c r="A82" s="47"/>
      <c r="B82" s="47"/>
      <c r="C82" s="1"/>
      <c r="D82" s="1" t="s">
        <v>99</v>
      </c>
      <c r="E82" s="1"/>
      <c r="F82" s="1"/>
      <c r="G82" s="1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</row>
    <row r="83" spans="1:36" x14ac:dyDescent="0.25">
      <c r="A83" s="47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</row>
    <row r="84" spans="1:36" x14ac:dyDescent="0.25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</row>
    <row r="85" spans="1:36" x14ac:dyDescent="0.25">
      <c r="A85" s="47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</row>
    <row r="86" spans="1:36" ht="15.75" x14ac:dyDescent="0.25">
      <c r="A86" s="1"/>
      <c r="B86" s="1"/>
      <c r="C86" s="34" t="s">
        <v>100</v>
      </c>
      <c r="D86" s="34">
        <f>D87+D88+D89</f>
        <v>25</v>
      </c>
      <c r="E86" s="1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</row>
    <row r="87" spans="1:36" ht="15.75" x14ac:dyDescent="0.25">
      <c r="A87" s="1"/>
      <c r="B87" s="1"/>
      <c r="C87" s="1" t="s">
        <v>101</v>
      </c>
      <c r="D87" s="1">
        <f>SUM(G9,G10)</f>
        <v>9</v>
      </c>
      <c r="E87" s="1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</row>
    <row r="88" spans="1:36" ht="15.75" x14ac:dyDescent="0.25">
      <c r="A88" s="1"/>
      <c r="B88" s="1"/>
      <c r="C88" s="1" t="s">
        <v>102</v>
      </c>
      <c r="D88" s="1">
        <f>SUM(G11,G12)</f>
        <v>10</v>
      </c>
      <c r="E88" s="1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</row>
    <row r="89" spans="1:36" ht="15.75" x14ac:dyDescent="0.25">
      <c r="A89" s="1"/>
      <c r="B89" s="1"/>
      <c r="C89" s="1" t="s">
        <v>103</v>
      </c>
      <c r="D89" s="1">
        <f>SUM(G13,G14)</f>
        <v>6</v>
      </c>
      <c r="E89" s="1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</row>
    <row r="90" spans="1:36" ht="15.75" x14ac:dyDescent="0.25">
      <c r="A90" s="1"/>
      <c r="B90" s="24"/>
      <c r="C90" s="34" t="s">
        <v>104</v>
      </c>
      <c r="D90" s="34">
        <f>G15</f>
        <v>29</v>
      </c>
      <c r="E90" s="1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</row>
    <row r="91" spans="1:36" ht="15.75" x14ac:dyDescent="0.25">
      <c r="A91" s="1"/>
      <c r="B91" s="24"/>
      <c r="C91" s="34" t="s">
        <v>105</v>
      </c>
      <c r="D91" s="34">
        <f>G17+G18+G19+G20+G21+G22</f>
        <v>17</v>
      </c>
      <c r="E91" s="1"/>
      <c r="F91" s="51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</row>
    <row r="92" spans="1:36" ht="15.75" x14ac:dyDescent="0.25">
      <c r="A92" s="1"/>
      <c r="B92" s="1"/>
      <c r="C92" s="1" t="s">
        <v>106</v>
      </c>
      <c r="D92" s="1">
        <f>SUM(G23,G16)</f>
        <v>5</v>
      </c>
      <c r="E92" s="1"/>
      <c r="F92" s="51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</row>
    <row r="93" spans="1:36" ht="15.75" x14ac:dyDescent="0.25">
      <c r="A93" s="1"/>
      <c r="B93" s="1"/>
      <c r="C93" s="1" t="s">
        <v>107</v>
      </c>
      <c r="D93" s="1">
        <f>SUM(G24,G25)</f>
        <v>5</v>
      </c>
      <c r="E93" s="1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</row>
    <row r="94" spans="1:36" ht="15.75" x14ac:dyDescent="0.25">
      <c r="A94" s="1"/>
      <c r="B94" s="1"/>
      <c r="C94" s="34" t="s">
        <v>108</v>
      </c>
      <c r="D94" s="34">
        <f>G27</f>
        <v>36</v>
      </c>
      <c r="E94" s="1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</row>
    <row r="95" spans="1:36" ht="15.75" x14ac:dyDescent="0.25">
      <c r="A95" s="1"/>
      <c r="B95" s="1"/>
      <c r="C95" s="1" t="s">
        <v>109</v>
      </c>
      <c r="D95" s="1">
        <f>SUM(G28,G26)</f>
        <v>5</v>
      </c>
      <c r="E95" s="1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</row>
    <row r="96" spans="1:36" ht="15.75" x14ac:dyDescent="0.25">
      <c r="A96" s="1"/>
      <c r="B96" s="1"/>
      <c r="C96" s="1" t="s">
        <v>110</v>
      </c>
      <c r="D96" s="1">
        <f>SUM(G29,G30)</f>
        <v>6</v>
      </c>
      <c r="E96" s="52"/>
      <c r="F96" s="53"/>
      <c r="G96" s="53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</row>
    <row r="97" spans="1:36" ht="15.75" x14ac:dyDescent="0.25">
      <c r="A97" s="1"/>
      <c r="B97" s="1"/>
      <c r="C97" s="54" t="s">
        <v>111</v>
      </c>
      <c r="D97" s="1">
        <f>SUM(G30,G31)</f>
        <v>5</v>
      </c>
      <c r="E97" s="52"/>
      <c r="F97" s="53"/>
      <c r="G97" s="53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</row>
    <row r="98" spans="1:36" ht="15.75" x14ac:dyDescent="0.25">
      <c r="A98" s="1"/>
      <c r="B98" s="1"/>
      <c r="C98" s="55" t="s">
        <v>112</v>
      </c>
      <c r="D98" s="1">
        <f>SUM(G34,G33)</f>
        <v>7</v>
      </c>
      <c r="E98" s="52"/>
      <c r="F98" s="53"/>
      <c r="G98" s="53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</row>
    <row r="99" spans="1:36" ht="15.75" x14ac:dyDescent="0.25">
      <c r="A99" s="1"/>
      <c r="B99" s="1"/>
      <c r="C99" s="55" t="s">
        <v>113</v>
      </c>
      <c r="D99" s="1">
        <f>SUM(G35,G36)</f>
        <v>6</v>
      </c>
      <c r="E99" s="52"/>
      <c r="F99" s="53"/>
      <c r="G99" s="53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</row>
    <row r="100" spans="1:36" ht="15.75" x14ac:dyDescent="0.25">
      <c r="A100" s="1"/>
      <c r="B100" s="1"/>
      <c r="C100" s="55" t="s">
        <v>114</v>
      </c>
      <c r="D100" s="1">
        <f>SUM(G37)</f>
        <v>4</v>
      </c>
      <c r="E100" s="52"/>
      <c r="F100" s="53"/>
      <c r="G100" s="53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</row>
    <row r="101" spans="1:36" ht="15.75" x14ac:dyDescent="0.25">
      <c r="A101" s="1"/>
      <c r="B101" s="1"/>
      <c r="C101" s="55" t="s">
        <v>115</v>
      </c>
      <c r="D101" s="1">
        <f>SUM(G38,G39)</f>
        <v>5</v>
      </c>
      <c r="E101" s="52"/>
      <c r="F101" s="53"/>
      <c r="G101" s="53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</row>
    <row r="102" spans="1:36" ht="15.75" x14ac:dyDescent="0.25">
      <c r="A102" s="1"/>
      <c r="B102" s="1"/>
      <c r="C102" s="34" t="s">
        <v>116</v>
      </c>
      <c r="D102" s="56">
        <f>G40</f>
        <v>60</v>
      </c>
      <c r="E102" s="52"/>
      <c r="F102" s="53"/>
      <c r="G102" s="53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</row>
  </sheetData>
  <mergeCells count="33">
    <mergeCell ref="C64:F64"/>
    <mergeCell ref="AG6:AJ6"/>
    <mergeCell ref="A8:F8"/>
    <mergeCell ref="A15:F15"/>
    <mergeCell ref="A27:F27"/>
    <mergeCell ref="A40:F40"/>
    <mergeCell ref="A60:F60"/>
    <mergeCell ref="I6:L6"/>
    <mergeCell ref="M6:P6"/>
    <mergeCell ref="Q6:T6"/>
    <mergeCell ref="U6:X6"/>
    <mergeCell ref="Y6:AB6"/>
    <mergeCell ref="AC6:AF6"/>
    <mergeCell ref="Q4:X4"/>
    <mergeCell ref="Y4:AF4"/>
    <mergeCell ref="AG4:AJ4"/>
    <mergeCell ref="I5:L5"/>
    <mergeCell ref="M5:P5"/>
    <mergeCell ref="Q5:T5"/>
    <mergeCell ref="U5:X5"/>
    <mergeCell ref="Y5:AB5"/>
    <mergeCell ref="AC5:AF5"/>
    <mergeCell ref="AG5:AJ5"/>
    <mergeCell ref="C1:H1"/>
    <mergeCell ref="C2:C7"/>
    <mergeCell ref="D2:G3"/>
    <mergeCell ref="H2:H7"/>
    <mergeCell ref="I2:AJ3"/>
    <mergeCell ref="D4:D7"/>
    <mergeCell ref="E4:E7"/>
    <mergeCell ref="F4:F7"/>
    <mergeCell ref="G4:G7"/>
    <mergeCell ref="I4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2026-09-22T06:17:13Z</dcterms:created>
  <dcterms:modified xsi:type="dcterms:W3CDTF">2026-09-22T06:17:42Z</dcterms:modified>
</cp:coreProperties>
</file>