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7" i="1" l="1"/>
  <c r="P57" i="1"/>
  <c r="K57" i="1"/>
  <c r="I57" i="1"/>
  <c r="P56" i="1"/>
  <c r="O56" i="1"/>
  <c r="G56" i="1"/>
  <c r="V55" i="1"/>
  <c r="U55" i="1"/>
  <c r="T55" i="1"/>
  <c r="S55" i="1"/>
  <c r="R55" i="1"/>
  <c r="Q55" i="1"/>
  <c r="P55" i="1"/>
  <c r="O55" i="1"/>
  <c r="N55" i="1"/>
  <c r="M55" i="1"/>
  <c r="L55" i="1"/>
  <c r="K55" i="1"/>
  <c r="D55" i="1"/>
  <c r="D56" i="1" s="1"/>
  <c r="E54" i="1"/>
  <c r="C54" i="1"/>
  <c r="B54" i="1" s="1"/>
  <c r="E53" i="1"/>
  <c r="C53" i="1"/>
  <c r="B53" i="1"/>
  <c r="E52" i="1"/>
  <c r="C52" i="1"/>
  <c r="B52" i="1"/>
  <c r="B51" i="1"/>
  <c r="E50" i="1"/>
  <c r="C50" i="1"/>
  <c r="C55" i="1" s="1"/>
  <c r="B50" i="1"/>
  <c r="E49" i="1"/>
  <c r="E55" i="1" s="1"/>
  <c r="D49" i="1"/>
  <c r="B49" i="1"/>
  <c r="V46" i="1"/>
  <c r="V57" i="1" s="1"/>
  <c r="U46" i="1"/>
  <c r="U57" i="1" s="1"/>
  <c r="T46" i="1"/>
  <c r="S46" i="1"/>
  <c r="S57" i="1" s="1"/>
  <c r="R46" i="1"/>
  <c r="R57" i="1" s="1"/>
  <c r="Q46" i="1"/>
  <c r="Q57" i="1" s="1"/>
  <c r="P46" i="1"/>
  <c r="O46" i="1"/>
  <c r="O57" i="1" s="1"/>
  <c r="N46" i="1"/>
  <c r="M46" i="1"/>
  <c r="M57" i="1" s="1"/>
  <c r="L46" i="1"/>
  <c r="K46" i="1"/>
  <c r="I46" i="1"/>
  <c r="V45" i="1"/>
  <c r="V56" i="1" s="1"/>
  <c r="U45" i="1"/>
  <c r="U56" i="1" s="1"/>
  <c r="T45" i="1"/>
  <c r="T56" i="1" s="1"/>
  <c r="S45" i="1"/>
  <c r="S56" i="1" s="1"/>
  <c r="R45" i="1"/>
  <c r="R56" i="1" s="1"/>
  <c r="Q45" i="1"/>
  <c r="Q56" i="1" s="1"/>
  <c r="O45" i="1"/>
  <c r="N45" i="1"/>
  <c r="M45" i="1"/>
  <c r="M56" i="1" s="1"/>
  <c r="L45" i="1"/>
  <c r="K45" i="1"/>
  <c r="K56" i="1" s="1"/>
  <c r="I45" i="1"/>
  <c r="I56" i="1" s="1"/>
  <c r="E44" i="1"/>
  <c r="B44" i="1"/>
  <c r="C43" i="1"/>
  <c r="B43" i="1"/>
  <c r="E42" i="1"/>
  <c r="B42" i="1"/>
  <c r="E41" i="1"/>
  <c r="B41" i="1"/>
  <c r="E40" i="1"/>
  <c r="B40" i="1"/>
  <c r="E39" i="1"/>
  <c r="B39" i="1"/>
  <c r="E38" i="1"/>
  <c r="C38" i="1"/>
  <c r="B38" i="1"/>
  <c r="E37" i="1"/>
  <c r="E35" i="1" s="1"/>
  <c r="B37" i="1"/>
  <c r="E36" i="1"/>
  <c r="B36" i="1"/>
  <c r="E34" i="1"/>
  <c r="B34" i="1"/>
  <c r="E33" i="1"/>
  <c r="C33" i="1"/>
  <c r="B33" i="1"/>
  <c r="E32" i="1"/>
  <c r="B32" i="1"/>
  <c r="E31" i="1"/>
  <c r="B31" i="1"/>
  <c r="E30" i="1"/>
  <c r="C30" i="1"/>
  <c r="B30" i="1"/>
  <c r="E29" i="1"/>
  <c r="E25" i="1" s="1"/>
  <c r="B29" i="1"/>
  <c r="B28" i="1"/>
  <c r="E27" i="1"/>
  <c r="B27" i="1"/>
  <c r="E26" i="1"/>
  <c r="B26" i="1"/>
  <c r="E24" i="1"/>
  <c r="D24" i="1"/>
  <c r="B24" i="1"/>
  <c r="E23" i="1"/>
  <c r="D23" i="1"/>
  <c r="B23" i="1" s="1"/>
  <c r="E22" i="1"/>
  <c r="B22" i="1"/>
  <c r="E21" i="1"/>
  <c r="B21" i="1"/>
  <c r="E20" i="1"/>
  <c r="B20" i="1"/>
  <c r="B19" i="1"/>
  <c r="E18" i="1"/>
  <c r="B18" i="1"/>
  <c r="E16" i="1"/>
  <c r="D16" i="1"/>
  <c r="B16" i="1" s="1"/>
  <c r="E15" i="1"/>
  <c r="D15" i="1"/>
  <c r="B15" i="1"/>
  <c r="E14" i="1"/>
  <c r="B14" i="1"/>
  <c r="D13" i="1"/>
  <c r="B13" i="1"/>
  <c r="D12" i="1"/>
  <c r="B12" i="1"/>
  <c r="C11" i="1"/>
  <c r="B11" i="1"/>
  <c r="E10" i="1"/>
  <c r="B10" i="1"/>
  <c r="B9" i="1"/>
  <c r="C56" i="1" l="1"/>
  <c r="C57" i="1"/>
  <c r="B55" i="1"/>
  <c r="D57" i="1"/>
  <c r="B56" i="1" l="1"/>
  <c r="D59" i="1" s="1"/>
  <c r="B57" i="1"/>
  <c r="C59" i="1"/>
  <c r="B59" i="1" s="1"/>
</calcChain>
</file>

<file path=xl/sharedStrings.xml><?xml version="1.0" encoding="utf-8"?>
<sst xmlns="http://schemas.openxmlformats.org/spreadsheetml/2006/main" count="120" uniqueCount="68">
  <si>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</si>
  <si>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</si>
  <si>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</si>
  <si>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</si>
  <si>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</si>
  <si>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</si>
  <si>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</si>
  <si>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</si>
  <si>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</si>
  <si>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</si>
  <si>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</si>
  <si>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</si>
  <si>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</si>
  <si>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</si>
  <si>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Gazdaságtudományi és társadalomtudományi ismeretek</t>
  </si>
  <si>
    <t>Minőségközpontú vezetés</t>
  </si>
  <si>
    <t>K</t>
  </si>
  <si>
    <t>Haladó módszertani ismeretek</t>
  </si>
  <si>
    <t xml:space="preserve">Kutatásmódszertan </t>
  </si>
  <si>
    <t>Haladó marketing menedzsment</t>
  </si>
  <si>
    <t>Haladó pénzügyek</t>
  </si>
  <si>
    <t>Vezetői közgazdaságtan</t>
  </si>
  <si>
    <t>Munkajog</t>
  </si>
  <si>
    <t>Gazdaságpolitika</t>
  </si>
  <si>
    <t>Vezetés és szervezés szakmai ismeretek:</t>
  </si>
  <si>
    <t>Haladó szervezetelmélet és szervezeti magatartás</t>
  </si>
  <si>
    <t>G</t>
  </si>
  <si>
    <t>Termelés - és folyamatmenedzsment</t>
  </si>
  <si>
    <t>Integrált információs rendszerek irányítása</t>
  </si>
  <si>
    <t>Haladó stratégiai menedzsment</t>
  </si>
  <si>
    <t>Számvitel és controlling vezetőknek</t>
  </si>
  <si>
    <t>Változás- és tudásmenedzsment</t>
  </si>
  <si>
    <t>Világgazdasági és integrációs folyamatok</t>
  </si>
  <si>
    <t>EE Specializáció:</t>
  </si>
  <si>
    <t>A szervezeti kultúra elemzése és fejlesztése</t>
  </si>
  <si>
    <t>Stratégiai emberi erőforrás menedzsment</t>
  </si>
  <si>
    <t>A szervezetfejlesztés elmélete modelljei és gyakorlata</t>
  </si>
  <si>
    <t>HR trendek és tendenciák</t>
  </si>
  <si>
    <t>Munkaerőpiaci ismeretek</t>
  </si>
  <si>
    <t>Üzleti etika</t>
  </si>
  <si>
    <t>Tanuló szervezetek, szervezeti tanulás</t>
  </si>
  <si>
    <t>Vezetői kompetenciafejlesztés</t>
  </si>
  <si>
    <t>Vezetői döntéshozatal</t>
  </si>
  <si>
    <t>Controlling Specializáció:</t>
  </si>
  <si>
    <t>Vállalati elemzés és teljesítménymérés</t>
  </si>
  <si>
    <t>Vezetői számvitel</t>
  </si>
  <si>
    <t>Az SAP használata a számvitelben és a controllingban</t>
  </si>
  <si>
    <t xml:space="preserve">Dötéstámogatás a controllingban I. </t>
  </si>
  <si>
    <t>A controlling funkcionális területei</t>
  </si>
  <si>
    <t>Fenntarthatósági controlling</t>
  </si>
  <si>
    <t>Nemzetközi számvitel és információs rendszerei</t>
  </si>
  <si>
    <t>Üzleti intelligenciák alkalmazása a controllingban</t>
  </si>
  <si>
    <t>Döntéstámogatás a controllingban</t>
  </si>
  <si>
    <t>Összesen EE specializációval</t>
  </si>
  <si>
    <t>Összesen Controlling specializációval</t>
  </si>
  <si>
    <t>Kritériumkövetelmények***</t>
  </si>
  <si>
    <t>szabadon választható 1. tárgy</t>
  </si>
  <si>
    <t>szabadon választható 2. tárgy</t>
  </si>
  <si>
    <t>Szaknyelv</t>
  </si>
  <si>
    <t>Diplomadolgozat 1</t>
  </si>
  <si>
    <t>Diplomadolgozat 2</t>
  </si>
  <si>
    <t>Diplomadolgozat 3</t>
  </si>
  <si>
    <t>Összesen</t>
  </si>
  <si>
    <t>magyarázat</t>
  </si>
  <si>
    <t>E = elméleti óra</t>
  </si>
  <si>
    <t>GY = gyakorlati óra</t>
  </si>
  <si>
    <t>V =Vizsga típusa</t>
  </si>
  <si>
    <t xml:space="preserve">VSZ - Vezetés és szervezés mesterképzési szak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</si>
</sst>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trike/>
      <sz val="12"/>
      <name val="Times New Roman"/>
      <family val="1"/>
      <charset val="238"/>
    </font>
    <font>
      <i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wrapText="1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3" fillId="0" borderId="0" xfId="1" applyFont="1"/>
  </cellXfs>
  <cellStyles count="3">
    <cellStyle name="Normál" xfId="0" builtinId="0"/>
    <cellStyle name="Normál 2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"/>
  <sheetViews>
    <sheetView tabSelected="1" workbookViewId="0"/>
  </sheetViews>
  <sheetFormatPr defaultRowHeight="15" x14ac:dyDescent="0.25"/>
  <cols>
    <col min="1" max="1" width="38.85546875" bestFit="1" customWidth="1"/>
    <col min="2" max="2" width="7.7109375" customWidth="1"/>
    <col min="3" max="3" width="6.28515625" customWidth="1"/>
    <col min="4" max="4" width="6.7109375" customWidth="1"/>
    <col min="5" max="5" width="6.28515625" customWidth="1"/>
    <col min="6" max="6" width="10.28515625" customWidth="1"/>
    <col min="7" max="7" width="3.7109375" customWidth="1"/>
    <col min="8" max="8" width="3.85546875" customWidth="1"/>
    <col min="9" max="9" width="3.28515625" customWidth="1"/>
    <col min="10" max="10" width="7" customWidth="1"/>
    <col min="11" max="12" width="3.85546875" customWidth="1"/>
    <col min="13" max="13" width="4.140625" customWidth="1"/>
    <col min="14" max="14" width="8" customWidth="1"/>
    <col min="15" max="16" width="3.85546875" customWidth="1"/>
    <col min="17" max="17" width="4" customWidth="1"/>
    <col min="18" max="18" width="8.5703125" customWidth="1"/>
    <col min="19" max="20" width="3.85546875" customWidth="1"/>
    <col min="21" max="21" width="4.140625" customWidth="1"/>
    <col min="22" max="22" width="7.28515625" customWidth="1"/>
  </cols>
  <sheetData>
    <row r="1" spans="1:22" ht="15.75" x14ac:dyDescent="0.25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2" t="s">
        <v>0</v>
      </c>
      <c r="B2" s="2" t="s">
        <v>1</v>
      </c>
      <c r="C2" s="2"/>
      <c r="D2" s="2"/>
      <c r="E2" s="2"/>
      <c r="F2" s="2" t="s">
        <v>2</v>
      </c>
      <c r="G2" s="3" t="s">
        <v>3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x14ac:dyDescent="0.25">
      <c r="A3" s="2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5.75" x14ac:dyDescent="0.25">
      <c r="A4" s="2"/>
      <c r="B4" s="4" t="s">
        <v>4</v>
      </c>
      <c r="C4" s="4" t="s">
        <v>5</v>
      </c>
      <c r="D4" s="4" t="s">
        <v>6</v>
      </c>
      <c r="E4" s="5" t="s">
        <v>7</v>
      </c>
      <c r="F4" s="2"/>
      <c r="G4" s="2" t="s">
        <v>8</v>
      </c>
      <c r="H4" s="2"/>
      <c r="I4" s="2"/>
      <c r="J4" s="2"/>
      <c r="K4" s="2"/>
      <c r="L4" s="2"/>
      <c r="M4" s="2"/>
      <c r="N4" s="2"/>
      <c r="O4" s="2" t="s">
        <v>9</v>
      </c>
      <c r="P4" s="2"/>
      <c r="Q4" s="2"/>
      <c r="R4" s="2"/>
      <c r="S4" s="2"/>
      <c r="T4" s="2"/>
      <c r="U4" s="2"/>
      <c r="V4" s="2"/>
    </row>
    <row r="5" spans="1:22" ht="15.75" x14ac:dyDescent="0.25">
      <c r="A5" s="2"/>
      <c r="B5" s="4"/>
      <c r="C5" s="4"/>
      <c r="D5" s="4"/>
      <c r="E5" s="5"/>
      <c r="F5" s="2"/>
      <c r="G5" s="2">
        <v>1</v>
      </c>
      <c r="H5" s="2"/>
      <c r="I5" s="2"/>
      <c r="J5" s="2"/>
      <c r="K5" s="2">
        <v>2</v>
      </c>
      <c r="L5" s="2"/>
      <c r="M5" s="2"/>
      <c r="N5" s="2"/>
      <c r="O5" s="2">
        <v>3</v>
      </c>
      <c r="P5" s="2"/>
      <c r="Q5" s="2"/>
      <c r="R5" s="2"/>
      <c r="S5" s="2">
        <v>4</v>
      </c>
      <c r="T5" s="2"/>
      <c r="U5" s="2"/>
      <c r="V5" s="2"/>
    </row>
    <row r="6" spans="1:22" ht="15.75" x14ac:dyDescent="0.25">
      <c r="A6" s="2"/>
      <c r="B6" s="4"/>
      <c r="C6" s="4"/>
      <c r="D6" s="4"/>
      <c r="E6" s="5"/>
      <c r="F6" s="2"/>
      <c r="G6" s="2">
        <v>15</v>
      </c>
      <c r="H6" s="2"/>
      <c r="I6" s="2"/>
      <c r="J6" s="2"/>
      <c r="K6" s="2">
        <v>15</v>
      </c>
      <c r="L6" s="2"/>
      <c r="M6" s="2"/>
      <c r="N6" s="2"/>
      <c r="O6" s="2">
        <v>15</v>
      </c>
      <c r="P6" s="2"/>
      <c r="Q6" s="2"/>
      <c r="R6" s="2"/>
      <c r="S6" s="2">
        <v>15</v>
      </c>
      <c r="T6" s="2"/>
      <c r="U6" s="2"/>
      <c r="V6" s="2"/>
    </row>
    <row r="7" spans="1:22" ht="31.5" x14ac:dyDescent="0.25">
      <c r="A7" s="2"/>
      <c r="B7" s="4"/>
      <c r="C7" s="4"/>
      <c r="D7" s="4"/>
      <c r="E7" s="5"/>
      <c r="F7" s="2"/>
      <c r="G7" s="6" t="s">
        <v>10</v>
      </c>
      <c r="H7" s="6" t="s">
        <v>11</v>
      </c>
      <c r="I7" s="6" t="s">
        <v>12</v>
      </c>
      <c r="J7" s="6" t="s">
        <v>13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10</v>
      </c>
      <c r="P7" s="6" t="s">
        <v>11</v>
      </c>
      <c r="Q7" s="6" t="s">
        <v>12</v>
      </c>
      <c r="R7" s="6" t="s">
        <v>13</v>
      </c>
      <c r="S7" s="6" t="s">
        <v>10</v>
      </c>
      <c r="T7" s="6" t="s">
        <v>11</v>
      </c>
      <c r="U7" s="6" t="s">
        <v>12</v>
      </c>
      <c r="V7" s="6" t="s">
        <v>13</v>
      </c>
    </row>
    <row r="8" spans="1:22" ht="15.75" x14ac:dyDescent="0.25">
      <c r="A8" s="7" t="s">
        <v>14</v>
      </c>
      <c r="B8" s="7"/>
      <c r="C8" s="7"/>
      <c r="D8" s="7"/>
      <c r="E8" s="8">
        <v>29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5.75" x14ac:dyDescent="0.25">
      <c r="A9" s="10" t="s">
        <v>15</v>
      </c>
      <c r="B9" s="6">
        <f t="shared" ref="B9:B16" si="0">C9+D9</f>
        <v>42</v>
      </c>
      <c r="C9" s="6">
        <v>14</v>
      </c>
      <c r="D9" s="6">
        <v>28</v>
      </c>
      <c r="E9" s="6">
        <v>5</v>
      </c>
      <c r="F9" s="11"/>
      <c r="G9" s="6">
        <v>1</v>
      </c>
      <c r="H9" s="6">
        <v>2</v>
      </c>
      <c r="I9" s="6" t="s">
        <v>16</v>
      </c>
      <c r="J9" s="6">
        <v>5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ht="15.75" x14ac:dyDescent="0.25">
      <c r="A10" s="10" t="s">
        <v>17</v>
      </c>
      <c r="B10" s="6">
        <f t="shared" si="0"/>
        <v>56</v>
      </c>
      <c r="C10" s="6">
        <v>28</v>
      </c>
      <c r="D10" s="6">
        <v>28</v>
      </c>
      <c r="E10" s="6">
        <f>+J10+N10+R10+V10</f>
        <v>5</v>
      </c>
      <c r="F10" s="6"/>
      <c r="G10" s="6">
        <v>2</v>
      </c>
      <c r="H10" s="6">
        <v>2</v>
      </c>
      <c r="I10" s="6" t="s">
        <v>16</v>
      </c>
      <c r="J10" s="6">
        <v>5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1.5" x14ac:dyDescent="0.25">
      <c r="A11" s="10" t="s">
        <v>18</v>
      </c>
      <c r="B11" s="6">
        <f t="shared" si="0"/>
        <v>28</v>
      </c>
      <c r="C11" s="6">
        <f t="shared" ref="C11:D16" si="1">(G11+K11+O11+S11)*15</f>
        <v>0</v>
      </c>
      <c r="D11" s="6">
        <v>28</v>
      </c>
      <c r="E11" s="6">
        <v>3</v>
      </c>
      <c r="F11" s="6"/>
      <c r="G11" s="6">
        <v>0</v>
      </c>
      <c r="H11" s="6">
        <v>2</v>
      </c>
      <c r="I11" s="6" t="s">
        <v>11</v>
      </c>
      <c r="J11" s="6">
        <v>3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5.75" x14ac:dyDescent="0.25">
      <c r="A12" s="10" t="s">
        <v>19</v>
      </c>
      <c r="B12" s="6">
        <f t="shared" si="0"/>
        <v>28</v>
      </c>
      <c r="C12" s="6">
        <v>28</v>
      </c>
      <c r="D12" s="6">
        <f t="shared" si="1"/>
        <v>0</v>
      </c>
      <c r="E12" s="6">
        <v>3</v>
      </c>
      <c r="F12" s="6"/>
      <c r="G12" s="6">
        <v>2</v>
      </c>
      <c r="H12" s="6">
        <v>0</v>
      </c>
      <c r="I12" s="6" t="s">
        <v>16</v>
      </c>
      <c r="J12" s="6">
        <v>3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15.75" x14ac:dyDescent="0.25">
      <c r="A13" s="10" t="s">
        <v>20</v>
      </c>
      <c r="B13" s="6">
        <f t="shared" si="0"/>
        <v>28</v>
      </c>
      <c r="C13" s="6">
        <v>28</v>
      </c>
      <c r="D13" s="6">
        <f t="shared" si="1"/>
        <v>0</v>
      </c>
      <c r="E13" s="6">
        <v>3</v>
      </c>
      <c r="F13" s="6"/>
      <c r="G13" s="6">
        <v>2</v>
      </c>
      <c r="H13" s="6">
        <v>0</v>
      </c>
      <c r="I13" s="6" t="s">
        <v>16</v>
      </c>
      <c r="J13" s="6">
        <v>3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15.75" x14ac:dyDescent="0.25">
      <c r="A14" s="13" t="s">
        <v>21</v>
      </c>
      <c r="B14" s="6">
        <f t="shared" si="0"/>
        <v>56</v>
      </c>
      <c r="C14" s="6">
        <v>28</v>
      </c>
      <c r="D14" s="6">
        <v>28</v>
      </c>
      <c r="E14" s="6">
        <f>+J14+N14+R14+V14</f>
        <v>4</v>
      </c>
      <c r="F14" s="6"/>
      <c r="G14" s="6"/>
      <c r="H14" s="6"/>
      <c r="I14" s="6"/>
      <c r="J14" s="6"/>
      <c r="K14" s="6">
        <v>2</v>
      </c>
      <c r="L14" s="6">
        <v>2</v>
      </c>
      <c r="M14" s="6" t="s">
        <v>16</v>
      </c>
      <c r="N14" s="6">
        <v>4</v>
      </c>
      <c r="O14" s="6"/>
      <c r="P14" s="6"/>
      <c r="Q14" s="6"/>
      <c r="R14" s="6"/>
      <c r="S14" s="6"/>
      <c r="T14" s="6"/>
      <c r="U14" s="6"/>
      <c r="V14" s="6"/>
    </row>
    <row r="15" spans="1:22" ht="15.75" x14ac:dyDescent="0.25">
      <c r="A15" s="10" t="s">
        <v>22</v>
      </c>
      <c r="B15" s="6">
        <f t="shared" si="0"/>
        <v>28</v>
      </c>
      <c r="C15" s="6">
        <v>28</v>
      </c>
      <c r="D15" s="6">
        <f t="shared" si="1"/>
        <v>0</v>
      </c>
      <c r="E15" s="6">
        <f>+J15+N15+R15+V15</f>
        <v>3</v>
      </c>
      <c r="F15" s="6"/>
      <c r="G15" s="6"/>
      <c r="H15" s="6"/>
      <c r="I15" s="6"/>
      <c r="J15" s="6"/>
      <c r="K15" s="6">
        <v>2</v>
      </c>
      <c r="L15" s="6">
        <v>0</v>
      </c>
      <c r="M15" s="6" t="s">
        <v>16</v>
      </c>
      <c r="N15" s="6">
        <v>3</v>
      </c>
      <c r="O15" s="6"/>
      <c r="P15" s="6"/>
      <c r="Q15" s="6"/>
      <c r="R15" s="6"/>
      <c r="S15" s="6"/>
      <c r="T15" s="6"/>
      <c r="U15" s="6"/>
      <c r="V15" s="6"/>
    </row>
    <row r="16" spans="1:22" ht="15.75" x14ac:dyDescent="0.25">
      <c r="A16" s="10" t="s">
        <v>23</v>
      </c>
      <c r="B16" s="6">
        <f t="shared" si="0"/>
        <v>28</v>
      </c>
      <c r="C16" s="6">
        <v>28</v>
      </c>
      <c r="D16" s="6">
        <f t="shared" si="1"/>
        <v>0</v>
      </c>
      <c r="E16" s="6">
        <f>+J16+N16+R16+V16</f>
        <v>3</v>
      </c>
      <c r="F16" s="6"/>
      <c r="G16" s="6"/>
      <c r="H16" s="6"/>
      <c r="I16" s="6"/>
      <c r="J16" s="6"/>
      <c r="K16" s="6">
        <v>2</v>
      </c>
      <c r="L16" s="6">
        <v>0</v>
      </c>
      <c r="M16" s="6" t="s">
        <v>16</v>
      </c>
      <c r="N16" s="6">
        <v>3</v>
      </c>
      <c r="O16" s="6"/>
      <c r="P16" s="6"/>
      <c r="Q16" s="6"/>
      <c r="R16" s="6"/>
      <c r="S16" s="6"/>
      <c r="T16" s="6"/>
      <c r="U16" s="6"/>
      <c r="V16" s="6"/>
    </row>
    <row r="17" spans="1:22" ht="15.75" x14ac:dyDescent="0.25">
      <c r="A17" s="7" t="s">
        <v>24</v>
      </c>
      <c r="B17" s="7"/>
      <c r="C17" s="7"/>
      <c r="D17" s="7"/>
      <c r="E17" s="11">
        <v>29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1.5" x14ac:dyDescent="0.25">
      <c r="A18" s="10" t="s">
        <v>25</v>
      </c>
      <c r="B18" s="6">
        <f t="shared" ref="B18:B24" si="2">C18+D18</f>
        <v>56</v>
      </c>
      <c r="C18" s="6">
        <v>28</v>
      </c>
      <c r="D18" s="6">
        <v>28</v>
      </c>
      <c r="E18" s="6">
        <f t="shared" ref="E18:E24" si="3">+J18+N18+R18+V18</f>
        <v>5</v>
      </c>
      <c r="F18" s="6"/>
      <c r="G18" s="6">
        <v>2</v>
      </c>
      <c r="H18" s="6">
        <v>2</v>
      </c>
      <c r="I18" s="6" t="s">
        <v>26</v>
      </c>
      <c r="J18" s="6">
        <v>5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5.75" x14ac:dyDescent="0.25">
      <c r="A19" s="10" t="s">
        <v>27</v>
      </c>
      <c r="B19" s="6">
        <f t="shared" si="2"/>
        <v>56</v>
      </c>
      <c r="C19" s="6">
        <v>28</v>
      </c>
      <c r="D19" s="6">
        <v>28</v>
      </c>
      <c r="E19" s="6">
        <v>4</v>
      </c>
      <c r="F19" s="6"/>
      <c r="G19" s="6">
        <v>2</v>
      </c>
      <c r="H19" s="6">
        <v>2</v>
      </c>
      <c r="I19" s="6" t="s">
        <v>26</v>
      </c>
      <c r="J19" s="6">
        <v>4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15.75" x14ac:dyDescent="0.25">
      <c r="A20" s="14" t="s">
        <v>28</v>
      </c>
      <c r="B20" s="6">
        <f t="shared" si="2"/>
        <v>56</v>
      </c>
      <c r="C20" s="6">
        <v>28</v>
      </c>
      <c r="D20" s="6">
        <v>28</v>
      </c>
      <c r="E20" s="6">
        <f t="shared" si="3"/>
        <v>4</v>
      </c>
      <c r="F20" s="6"/>
      <c r="G20" s="6"/>
      <c r="H20" s="6"/>
      <c r="I20" s="6"/>
      <c r="J20" s="6"/>
      <c r="K20" s="6">
        <v>2</v>
      </c>
      <c r="L20" s="6">
        <v>2</v>
      </c>
      <c r="M20" s="6" t="s">
        <v>26</v>
      </c>
      <c r="N20" s="6">
        <v>4</v>
      </c>
      <c r="O20" s="6"/>
      <c r="P20" s="6"/>
      <c r="Q20" s="6"/>
      <c r="R20" s="6"/>
      <c r="S20" s="6"/>
      <c r="T20" s="6"/>
      <c r="U20" s="6"/>
      <c r="V20" s="6"/>
    </row>
    <row r="21" spans="1:22" ht="15.75" x14ac:dyDescent="0.25">
      <c r="A21" s="10" t="s">
        <v>29</v>
      </c>
      <c r="B21" s="6">
        <f t="shared" si="2"/>
        <v>56</v>
      </c>
      <c r="C21" s="6">
        <v>28</v>
      </c>
      <c r="D21" s="6">
        <v>28</v>
      </c>
      <c r="E21" s="6">
        <f t="shared" si="3"/>
        <v>5</v>
      </c>
      <c r="F21" s="6"/>
      <c r="G21" s="6"/>
      <c r="H21" s="6"/>
      <c r="I21" s="6"/>
      <c r="J21" s="6"/>
      <c r="K21" s="6">
        <v>2</v>
      </c>
      <c r="L21" s="6">
        <v>2</v>
      </c>
      <c r="M21" s="6" t="s">
        <v>16</v>
      </c>
      <c r="N21" s="6">
        <v>5</v>
      </c>
      <c r="O21" s="6"/>
      <c r="P21" s="6"/>
      <c r="Q21" s="6"/>
      <c r="R21" s="6"/>
      <c r="S21" s="6"/>
      <c r="T21" s="6"/>
      <c r="U21" s="6"/>
      <c r="V21" s="6"/>
    </row>
    <row r="22" spans="1:22" ht="15.75" x14ac:dyDescent="0.25">
      <c r="A22" s="10" t="s">
        <v>30</v>
      </c>
      <c r="B22" s="6">
        <f t="shared" si="2"/>
        <v>56</v>
      </c>
      <c r="C22" s="6">
        <v>28</v>
      </c>
      <c r="D22" s="6">
        <v>28</v>
      </c>
      <c r="E22" s="6">
        <f t="shared" si="3"/>
        <v>5</v>
      </c>
      <c r="F22" s="6"/>
      <c r="G22" s="6"/>
      <c r="H22" s="6"/>
      <c r="I22" s="6"/>
      <c r="J22" s="6"/>
      <c r="K22" s="6">
        <v>2</v>
      </c>
      <c r="L22" s="6">
        <v>2</v>
      </c>
      <c r="M22" s="6" t="s">
        <v>26</v>
      </c>
      <c r="N22" s="6">
        <v>5</v>
      </c>
      <c r="O22" s="6"/>
      <c r="P22" s="6"/>
      <c r="Q22" s="6"/>
      <c r="R22" s="6"/>
      <c r="S22" s="6"/>
      <c r="T22" s="6"/>
      <c r="U22" s="6"/>
      <c r="V22" s="6"/>
    </row>
    <row r="23" spans="1:22" ht="15.75" x14ac:dyDescent="0.25">
      <c r="A23" s="10" t="s">
        <v>31</v>
      </c>
      <c r="B23" s="6">
        <f t="shared" si="2"/>
        <v>28</v>
      </c>
      <c r="C23" s="6">
        <v>28</v>
      </c>
      <c r="D23" s="6">
        <f t="shared" ref="D23:D24" si="4">(H23+L23+P23+T23)*15</f>
        <v>0</v>
      </c>
      <c r="E23" s="6">
        <f t="shared" si="3"/>
        <v>3</v>
      </c>
      <c r="F23" s="6"/>
      <c r="G23" s="6"/>
      <c r="H23" s="6"/>
      <c r="I23" s="6"/>
      <c r="J23" s="6"/>
      <c r="K23" s="6">
        <v>2</v>
      </c>
      <c r="L23" s="6">
        <v>0</v>
      </c>
      <c r="M23" s="6" t="s">
        <v>16</v>
      </c>
      <c r="N23" s="6">
        <v>3</v>
      </c>
      <c r="O23" s="6"/>
      <c r="P23" s="6"/>
      <c r="Q23" s="6"/>
      <c r="R23" s="6"/>
      <c r="S23" s="6"/>
      <c r="T23" s="6"/>
      <c r="U23" s="6"/>
      <c r="V23" s="6"/>
    </row>
    <row r="24" spans="1:22" ht="15.75" x14ac:dyDescent="0.25">
      <c r="A24" s="10" t="s">
        <v>32</v>
      </c>
      <c r="B24" s="6">
        <f t="shared" si="2"/>
        <v>28</v>
      </c>
      <c r="C24" s="6">
        <v>28</v>
      </c>
      <c r="D24" s="6">
        <f t="shared" si="4"/>
        <v>0</v>
      </c>
      <c r="E24" s="6">
        <f t="shared" si="3"/>
        <v>3</v>
      </c>
      <c r="F24" s="6"/>
      <c r="G24" s="6"/>
      <c r="H24" s="6"/>
      <c r="I24" s="6"/>
      <c r="J24" s="6"/>
      <c r="K24" s="6">
        <v>2</v>
      </c>
      <c r="L24" s="6">
        <v>0</v>
      </c>
      <c r="M24" s="6" t="s">
        <v>16</v>
      </c>
      <c r="N24" s="6">
        <v>3</v>
      </c>
      <c r="O24" s="6"/>
      <c r="P24" s="6"/>
      <c r="Q24" s="6"/>
      <c r="R24" s="6"/>
      <c r="S24" s="6"/>
      <c r="T24" s="6"/>
      <c r="U24" s="6"/>
      <c r="V24" s="6"/>
    </row>
    <row r="25" spans="1:22" ht="15.75" x14ac:dyDescent="0.25">
      <c r="A25" s="15" t="s">
        <v>33</v>
      </c>
      <c r="B25" s="15"/>
      <c r="C25" s="15"/>
      <c r="D25" s="15"/>
      <c r="E25" s="11">
        <f>SUM(E26:E34)</f>
        <v>40</v>
      </c>
      <c r="F25" s="10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15.75" x14ac:dyDescent="0.25">
      <c r="A26" s="10" t="s">
        <v>34</v>
      </c>
      <c r="B26" s="6">
        <f t="shared" ref="B26:B34" si="5">SUM(C26:D26)</f>
        <v>56</v>
      </c>
      <c r="C26" s="6">
        <v>28</v>
      </c>
      <c r="D26" s="6">
        <v>28</v>
      </c>
      <c r="E26" s="6">
        <f>+J26+N26+R26+V26</f>
        <v>5</v>
      </c>
      <c r="F26" s="10"/>
      <c r="G26" s="6"/>
      <c r="H26" s="6"/>
      <c r="I26" s="6"/>
      <c r="J26" s="6"/>
      <c r="K26" s="6"/>
      <c r="L26" s="6"/>
      <c r="M26" s="6"/>
      <c r="N26" s="6"/>
      <c r="O26" s="6">
        <v>2</v>
      </c>
      <c r="P26" s="6">
        <v>2</v>
      </c>
      <c r="Q26" s="6" t="s">
        <v>26</v>
      </c>
      <c r="R26" s="6">
        <v>5</v>
      </c>
      <c r="S26" s="6"/>
      <c r="T26" s="6"/>
      <c r="U26" s="6"/>
      <c r="V26" s="6"/>
    </row>
    <row r="27" spans="1:22" ht="15.75" x14ac:dyDescent="0.25">
      <c r="A27" s="10" t="s">
        <v>35</v>
      </c>
      <c r="B27" s="6">
        <f t="shared" si="5"/>
        <v>56</v>
      </c>
      <c r="C27" s="6">
        <v>28</v>
      </c>
      <c r="D27" s="6">
        <v>28</v>
      </c>
      <c r="E27" s="6">
        <f>+J27+N27+R27+V27</f>
        <v>5</v>
      </c>
      <c r="F27" s="10"/>
      <c r="G27" s="6"/>
      <c r="H27" s="6"/>
      <c r="I27" s="6"/>
      <c r="J27" s="6"/>
      <c r="K27" s="6"/>
      <c r="L27" s="6"/>
      <c r="M27" s="6"/>
      <c r="N27" s="6"/>
      <c r="O27" s="6">
        <v>2</v>
      </c>
      <c r="P27" s="6">
        <v>2</v>
      </c>
      <c r="Q27" s="6" t="s">
        <v>16</v>
      </c>
      <c r="R27" s="6">
        <v>5</v>
      </c>
      <c r="S27" s="6"/>
      <c r="T27" s="6"/>
      <c r="U27" s="6"/>
      <c r="V27" s="6"/>
    </row>
    <row r="28" spans="1:22" ht="31.5" x14ac:dyDescent="0.25">
      <c r="A28" s="10" t="s">
        <v>36</v>
      </c>
      <c r="B28" s="6">
        <f t="shared" si="5"/>
        <v>56</v>
      </c>
      <c r="C28" s="6">
        <v>28</v>
      </c>
      <c r="D28" s="6">
        <v>28</v>
      </c>
      <c r="E28" s="6">
        <v>5</v>
      </c>
      <c r="F28" s="10"/>
      <c r="G28" s="6"/>
      <c r="H28" s="6"/>
      <c r="I28" s="6"/>
      <c r="J28" s="6"/>
      <c r="K28" s="6"/>
      <c r="L28" s="6"/>
      <c r="M28" s="6"/>
      <c r="N28" s="6"/>
      <c r="O28" s="6">
        <v>2</v>
      </c>
      <c r="P28" s="6">
        <v>2</v>
      </c>
      <c r="Q28" s="6" t="s">
        <v>16</v>
      </c>
      <c r="R28" s="6">
        <v>5</v>
      </c>
      <c r="S28" s="6"/>
      <c r="T28" s="6"/>
      <c r="U28" s="6"/>
      <c r="V28" s="6"/>
    </row>
    <row r="29" spans="1:22" ht="15.75" x14ac:dyDescent="0.25">
      <c r="A29" s="10" t="s">
        <v>37</v>
      </c>
      <c r="B29" s="6">
        <f t="shared" si="5"/>
        <v>28</v>
      </c>
      <c r="C29" s="6">
        <v>0</v>
      </c>
      <c r="D29" s="6">
        <v>28</v>
      </c>
      <c r="E29" s="6">
        <f t="shared" ref="E29:E34" si="6">+J29+N29+R29+V29</f>
        <v>3</v>
      </c>
      <c r="F29" s="10"/>
      <c r="G29" s="6"/>
      <c r="H29" s="6"/>
      <c r="I29" s="6"/>
      <c r="J29" s="6"/>
      <c r="K29" s="6"/>
      <c r="L29" s="6"/>
      <c r="M29" s="6"/>
      <c r="N29" s="6"/>
      <c r="O29" s="6">
        <v>0</v>
      </c>
      <c r="P29" s="6">
        <v>2</v>
      </c>
      <c r="Q29" s="6" t="s">
        <v>26</v>
      </c>
      <c r="R29" s="6">
        <v>3</v>
      </c>
      <c r="S29" s="6"/>
      <c r="T29" s="6"/>
      <c r="U29" s="6"/>
      <c r="V29" s="6"/>
    </row>
    <row r="30" spans="1:22" ht="15.75" x14ac:dyDescent="0.25">
      <c r="A30" s="10" t="s">
        <v>38</v>
      </c>
      <c r="B30" s="6">
        <f t="shared" si="5"/>
        <v>28</v>
      </c>
      <c r="C30" s="6">
        <f t="shared" ref="C30:C33" si="7">(G30+K30+O30+S30)*15</f>
        <v>0</v>
      </c>
      <c r="D30" s="6">
        <v>28</v>
      </c>
      <c r="E30" s="6">
        <f t="shared" si="6"/>
        <v>3</v>
      </c>
      <c r="F30" s="1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>
        <v>0</v>
      </c>
      <c r="T30" s="6">
        <v>2</v>
      </c>
      <c r="U30" s="6" t="s">
        <v>26</v>
      </c>
      <c r="V30" s="6">
        <v>3</v>
      </c>
    </row>
    <row r="31" spans="1:22" ht="15.75" x14ac:dyDescent="0.25">
      <c r="A31" s="10" t="s">
        <v>39</v>
      </c>
      <c r="B31" s="6">
        <f t="shared" si="5"/>
        <v>56</v>
      </c>
      <c r="C31" s="6">
        <v>28</v>
      </c>
      <c r="D31" s="6">
        <v>28</v>
      </c>
      <c r="E31" s="6">
        <f t="shared" si="6"/>
        <v>5</v>
      </c>
      <c r="F31" s="1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>
        <v>2</v>
      </c>
      <c r="T31" s="6">
        <v>2</v>
      </c>
      <c r="U31" s="6" t="s">
        <v>26</v>
      </c>
      <c r="V31" s="6">
        <v>5</v>
      </c>
    </row>
    <row r="32" spans="1:22" ht="15.75" x14ac:dyDescent="0.25">
      <c r="A32" s="10" t="s">
        <v>40</v>
      </c>
      <c r="B32" s="6">
        <f t="shared" si="5"/>
        <v>56</v>
      </c>
      <c r="C32" s="6">
        <v>28</v>
      </c>
      <c r="D32" s="6">
        <v>28</v>
      </c>
      <c r="E32" s="6">
        <f t="shared" si="6"/>
        <v>5</v>
      </c>
      <c r="F32" s="1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>
        <v>2</v>
      </c>
      <c r="T32" s="6">
        <v>2</v>
      </c>
      <c r="U32" s="6" t="s">
        <v>16</v>
      </c>
      <c r="V32" s="6">
        <v>5</v>
      </c>
    </row>
    <row r="33" spans="1:22" ht="15.75" x14ac:dyDescent="0.25">
      <c r="A33" s="10" t="s">
        <v>41</v>
      </c>
      <c r="B33" s="6">
        <f t="shared" si="5"/>
        <v>56</v>
      </c>
      <c r="C33" s="6">
        <f t="shared" si="7"/>
        <v>0</v>
      </c>
      <c r="D33" s="6">
        <v>56</v>
      </c>
      <c r="E33" s="6">
        <f t="shared" si="6"/>
        <v>5</v>
      </c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0</v>
      </c>
      <c r="T33" s="6">
        <v>4</v>
      </c>
      <c r="U33" s="6" t="s">
        <v>26</v>
      </c>
      <c r="V33" s="6">
        <v>5</v>
      </c>
    </row>
    <row r="34" spans="1:22" ht="15.75" x14ac:dyDescent="0.25">
      <c r="A34" s="16" t="s">
        <v>42</v>
      </c>
      <c r="B34" s="17">
        <f t="shared" si="5"/>
        <v>42</v>
      </c>
      <c r="C34" s="17">
        <v>28</v>
      </c>
      <c r="D34" s="17">
        <v>14</v>
      </c>
      <c r="E34" s="17">
        <f t="shared" si="6"/>
        <v>4</v>
      </c>
      <c r="F34" s="16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>
        <v>2</v>
      </c>
      <c r="T34" s="17">
        <v>1</v>
      </c>
      <c r="U34" s="17" t="s">
        <v>26</v>
      </c>
      <c r="V34" s="17">
        <v>4</v>
      </c>
    </row>
    <row r="35" spans="1:22" ht="15.75" x14ac:dyDescent="0.25">
      <c r="A35" s="15" t="s">
        <v>43</v>
      </c>
      <c r="B35" s="15"/>
      <c r="C35" s="15"/>
      <c r="D35" s="15"/>
      <c r="E35" s="11">
        <f>SUM(E36:E44)</f>
        <v>40</v>
      </c>
      <c r="F35" s="10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15.75" x14ac:dyDescent="0.25">
      <c r="A36" s="14" t="s">
        <v>44</v>
      </c>
      <c r="B36" s="6">
        <f t="shared" ref="B36:B44" si="8">SUM(C36:D36)</f>
        <v>56</v>
      </c>
      <c r="C36" s="6">
        <v>28</v>
      </c>
      <c r="D36" s="6">
        <v>28</v>
      </c>
      <c r="E36" s="6">
        <f t="shared" ref="E36:E42" si="9">+J36+N36+R36+V36</f>
        <v>4</v>
      </c>
      <c r="F36" s="18"/>
      <c r="G36" s="6"/>
      <c r="H36" s="6"/>
      <c r="I36" s="6"/>
      <c r="J36" s="6"/>
      <c r="K36" s="6"/>
      <c r="L36" s="6"/>
      <c r="M36" s="6"/>
      <c r="N36" s="6"/>
      <c r="O36" s="6">
        <v>2</v>
      </c>
      <c r="P36" s="6">
        <v>2</v>
      </c>
      <c r="Q36" s="6" t="s">
        <v>26</v>
      </c>
      <c r="R36" s="6">
        <v>4</v>
      </c>
      <c r="S36" s="6"/>
      <c r="T36" s="6"/>
      <c r="U36" s="6"/>
      <c r="V36" s="6"/>
    </row>
    <row r="37" spans="1:22" ht="15.75" x14ac:dyDescent="0.25">
      <c r="A37" s="19" t="s">
        <v>45</v>
      </c>
      <c r="B37" s="6">
        <f t="shared" si="8"/>
        <v>56</v>
      </c>
      <c r="C37" s="6">
        <v>28</v>
      </c>
      <c r="D37" s="6">
        <v>28</v>
      </c>
      <c r="E37" s="6">
        <f t="shared" si="9"/>
        <v>5</v>
      </c>
      <c r="F37" s="10"/>
      <c r="G37" s="6"/>
      <c r="H37" s="6"/>
      <c r="I37" s="6"/>
      <c r="J37" s="6"/>
      <c r="K37" s="6"/>
      <c r="L37" s="6"/>
      <c r="M37" s="6"/>
      <c r="N37" s="6"/>
      <c r="O37" s="6">
        <v>2</v>
      </c>
      <c r="P37" s="6">
        <v>2</v>
      </c>
      <c r="Q37" s="6" t="s">
        <v>16</v>
      </c>
      <c r="R37" s="6">
        <v>5</v>
      </c>
      <c r="S37" s="6"/>
      <c r="T37" s="6"/>
      <c r="U37" s="6"/>
      <c r="V37" s="6"/>
    </row>
    <row r="38" spans="1:22" ht="31.5" x14ac:dyDescent="0.25">
      <c r="A38" s="14" t="s">
        <v>46</v>
      </c>
      <c r="B38" s="6">
        <f t="shared" si="8"/>
        <v>70</v>
      </c>
      <c r="C38" s="6">
        <f t="shared" ref="C38:C43" si="10">(G38+K38+O38+S38)*15</f>
        <v>0</v>
      </c>
      <c r="D38" s="6">
        <v>70</v>
      </c>
      <c r="E38" s="6">
        <f t="shared" si="9"/>
        <v>7</v>
      </c>
      <c r="F38" s="18"/>
      <c r="G38" s="6"/>
      <c r="H38" s="6"/>
      <c r="I38" s="6"/>
      <c r="J38" s="6"/>
      <c r="K38" s="6"/>
      <c r="L38" s="6"/>
      <c r="M38" s="6"/>
      <c r="N38" s="6"/>
      <c r="O38" s="6">
        <v>0</v>
      </c>
      <c r="P38" s="6">
        <v>3</v>
      </c>
      <c r="Q38" s="6" t="s">
        <v>26</v>
      </c>
      <c r="R38" s="6">
        <v>4</v>
      </c>
      <c r="S38" s="6">
        <v>0</v>
      </c>
      <c r="T38" s="6">
        <v>2</v>
      </c>
      <c r="U38" s="6" t="s">
        <v>26</v>
      </c>
      <c r="V38" s="6">
        <v>3</v>
      </c>
    </row>
    <row r="39" spans="1:22" ht="15.75" x14ac:dyDescent="0.25">
      <c r="A39" s="19" t="s">
        <v>47</v>
      </c>
      <c r="B39" s="6">
        <f t="shared" si="8"/>
        <v>42</v>
      </c>
      <c r="C39" s="6">
        <v>14</v>
      </c>
      <c r="D39" s="6">
        <v>28</v>
      </c>
      <c r="E39" s="6">
        <f t="shared" si="9"/>
        <v>4</v>
      </c>
      <c r="F39" s="18"/>
      <c r="G39" s="6"/>
      <c r="H39" s="6"/>
      <c r="I39" s="6"/>
      <c r="J39" s="6"/>
      <c r="K39" s="6"/>
      <c r="L39" s="6"/>
      <c r="M39" s="6"/>
      <c r="N39" s="6"/>
      <c r="O39" s="6">
        <v>1</v>
      </c>
      <c r="P39" s="6">
        <v>2</v>
      </c>
      <c r="Q39" s="6" t="s">
        <v>16</v>
      </c>
      <c r="R39" s="6">
        <v>4</v>
      </c>
      <c r="S39" s="6"/>
      <c r="T39" s="6"/>
      <c r="U39" s="6"/>
      <c r="V39" s="6"/>
    </row>
    <row r="40" spans="1:22" ht="15.75" x14ac:dyDescent="0.25">
      <c r="A40" s="14" t="s">
        <v>48</v>
      </c>
      <c r="B40" s="6">
        <f t="shared" si="8"/>
        <v>56</v>
      </c>
      <c r="C40" s="6">
        <v>28</v>
      </c>
      <c r="D40" s="6">
        <v>28</v>
      </c>
      <c r="E40" s="6">
        <f t="shared" si="9"/>
        <v>4</v>
      </c>
      <c r="F40" s="1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>
        <v>2</v>
      </c>
      <c r="T40" s="6">
        <v>2</v>
      </c>
      <c r="U40" s="6" t="s">
        <v>26</v>
      </c>
      <c r="V40" s="6">
        <v>4</v>
      </c>
    </row>
    <row r="41" spans="1:22" ht="15.75" x14ac:dyDescent="0.25">
      <c r="A41" s="19" t="s">
        <v>49</v>
      </c>
      <c r="B41" s="6">
        <f t="shared" si="8"/>
        <v>56</v>
      </c>
      <c r="C41" s="6">
        <v>28</v>
      </c>
      <c r="D41" s="6">
        <v>28</v>
      </c>
      <c r="E41" s="6">
        <f t="shared" si="9"/>
        <v>5</v>
      </c>
      <c r="F41" s="18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>
        <v>2</v>
      </c>
      <c r="T41" s="6">
        <v>2</v>
      </c>
      <c r="U41" s="6" t="s">
        <v>16</v>
      </c>
      <c r="V41" s="6">
        <v>5</v>
      </c>
    </row>
    <row r="42" spans="1:22" ht="15.75" x14ac:dyDescent="0.25">
      <c r="A42" s="19" t="s">
        <v>50</v>
      </c>
      <c r="B42" s="6">
        <f t="shared" si="8"/>
        <v>28</v>
      </c>
      <c r="C42" s="6">
        <v>14</v>
      </c>
      <c r="D42" s="6">
        <v>14</v>
      </c>
      <c r="E42" s="6">
        <f t="shared" si="9"/>
        <v>3</v>
      </c>
      <c r="F42" s="18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>
        <v>1</v>
      </c>
      <c r="T42" s="6">
        <v>1</v>
      </c>
      <c r="U42" s="6" t="s">
        <v>26</v>
      </c>
      <c r="V42" s="6">
        <v>3</v>
      </c>
    </row>
    <row r="43" spans="1:22" ht="15.75" x14ac:dyDescent="0.25">
      <c r="A43" s="19" t="s">
        <v>51</v>
      </c>
      <c r="B43" s="6">
        <f t="shared" si="8"/>
        <v>28</v>
      </c>
      <c r="C43" s="6">
        <f t="shared" si="10"/>
        <v>0</v>
      </c>
      <c r="D43" s="6">
        <v>28</v>
      </c>
      <c r="E43" s="6">
        <v>3</v>
      </c>
      <c r="F43" s="18"/>
      <c r="G43" s="6"/>
      <c r="H43" s="6"/>
      <c r="I43" s="6"/>
      <c r="J43" s="6"/>
      <c r="K43" s="6"/>
      <c r="L43" s="6"/>
      <c r="M43" s="6"/>
      <c r="N43" s="6"/>
      <c r="O43" s="6">
        <v>0</v>
      </c>
      <c r="P43" s="6">
        <v>2</v>
      </c>
      <c r="Q43" s="6" t="s">
        <v>26</v>
      </c>
      <c r="R43" s="6">
        <v>3</v>
      </c>
      <c r="S43" s="6"/>
      <c r="T43" s="6"/>
      <c r="U43" s="6"/>
      <c r="V43" s="6"/>
    </row>
    <row r="44" spans="1:22" ht="15.75" x14ac:dyDescent="0.25">
      <c r="A44" s="19" t="s">
        <v>52</v>
      </c>
      <c r="B44" s="6">
        <f t="shared" si="8"/>
        <v>56</v>
      </c>
      <c r="C44" s="6">
        <v>28</v>
      </c>
      <c r="D44" s="6">
        <v>28</v>
      </c>
      <c r="E44" s="6">
        <f>+J44+N44+R44+V44</f>
        <v>5</v>
      </c>
      <c r="F44" s="18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>
        <v>2</v>
      </c>
      <c r="T44" s="6">
        <v>2</v>
      </c>
      <c r="U44" s="6" t="s">
        <v>26</v>
      </c>
      <c r="V44" s="6">
        <v>5</v>
      </c>
    </row>
    <row r="45" spans="1:22" ht="15.75" x14ac:dyDescent="0.25">
      <c r="A45" s="20" t="s">
        <v>53</v>
      </c>
      <c r="B45" s="11">
        <v>1064</v>
      </c>
      <c r="C45" s="11">
        <v>546</v>
      </c>
      <c r="D45" s="11">
        <v>518</v>
      </c>
      <c r="E45" s="11">
        <v>98</v>
      </c>
      <c r="F45" s="6"/>
      <c r="G45" s="11">
        <v>12</v>
      </c>
      <c r="H45" s="11">
        <v>9</v>
      </c>
      <c r="I45" s="11">
        <f t="shared" ref="I45:V45" si="11">SUM(I9:I34)</f>
        <v>0</v>
      </c>
      <c r="J45" s="11">
        <v>28</v>
      </c>
      <c r="K45" s="11">
        <f t="shared" si="11"/>
        <v>16</v>
      </c>
      <c r="L45" s="11">
        <f t="shared" si="11"/>
        <v>8</v>
      </c>
      <c r="M45" s="11">
        <f t="shared" si="11"/>
        <v>0</v>
      </c>
      <c r="N45" s="11">
        <f t="shared" si="11"/>
        <v>30</v>
      </c>
      <c r="O45" s="11">
        <f t="shared" si="11"/>
        <v>6</v>
      </c>
      <c r="P45" s="11">
        <v>8</v>
      </c>
      <c r="Q45" s="11">
        <f t="shared" si="11"/>
        <v>0</v>
      </c>
      <c r="R45" s="11">
        <f t="shared" si="11"/>
        <v>18</v>
      </c>
      <c r="S45" s="11">
        <f t="shared" si="11"/>
        <v>6</v>
      </c>
      <c r="T45" s="11">
        <f t="shared" si="11"/>
        <v>11</v>
      </c>
      <c r="U45" s="11">
        <f t="shared" si="11"/>
        <v>0</v>
      </c>
      <c r="V45" s="11">
        <f t="shared" si="11"/>
        <v>22</v>
      </c>
    </row>
    <row r="46" spans="1:22" ht="15.75" x14ac:dyDescent="0.25">
      <c r="A46" s="20" t="s">
        <v>54</v>
      </c>
      <c r="B46" s="11">
        <v>1078</v>
      </c>
      <c r="C46" s="11">
        <v>546</v>
      </c>
      <c r="D46" s="11">
        <v>532</v>
      </c>
      <c r="E46" s="11">
        <v>98</v>
      </c>
      <c r="F46" s="6"/>
      <c r="G46" s="11">
        <v>12</v>
      </c>
      <c r="H46" s="11">
        <v>9</v>
      </c>
      <c r="I46" s="11">
        <f t="shared" ref="I46:V46" si="12">(SUM(I9:I44))-(SUM(I26:I34))</f>
        <v>0</v>
      </c>
      <c r="J46" s="11">
        <v>28</v>
      </c>
      <c r="K46" s="11">
        <f t="shared" si="12"/>
        <v>16</v>
      </c>
      <c r="L46" s="11">
        <f t="shared" si="12"/>
        <v>8</v>
      </c>
      <c r="M46" s="11">
        <f t="shared" si="12"/>
        <v>0</v>
      </c>
      <c r="N46" s="11">
        <f t="shared" si="12"/>
        <v>30</v>
      </c>
      <c r="O46" s="11">
        <f t="shared" si="12"/>
        <v>5</v>
      </c>
      <c r="P46" s="11">
        <f t="shared" si="12"/>
        <v>11</v>
      </c>
      <c r="Q46" s="11">
        <f t="shared" si="12"/>
        <v>0</v>
      </c>
      <c r="R46" s="11">
        <f t="shared" si="12"/>
        <v>20</v>
      </c>
      <c r="S46" s="11">
        <f t="shared" si="12"/>
        <v>7</v>
      </c>
      <c r="T46" s="11">
        <f t="shared" si="12"/>
        <v>9</v>
      </c>
      <c r="U46" s="11">
        <f t="shared" si="12"/>
        <v>0</v>
      </c>
      <c r="V46" s="11">
        <f t="shared" si="12"/>
        <v>20</v>
      </c>
    </row>
    <row r="47" spans="1:22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3" t="s">
        <v>55</v>
      </c>
      <c r="B48" s="21"/>
      <c r="C48" s="21"/>
      <c r="D48" s="6"/>
      <c r="E48" s="1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5.75" x14ac:dyDescent="0.25">
      <c r="A49" s="13" t="s">
        <v>56</v>
      </c>
      <c r="B49" s="21">
        <f t="shared" ref="B49:B54" si="13">C49+D49</f>
        <v>28</v>
      </c>
      <c r="C49" s="21">
        <v>28</v>
      </c>
      <c r="D49" s="6">
        <f t="shared" ref="C49:D54" si="14">(H49+L49+P49+T49)*15</f>
        <v>0</v>
      </c>
      <c r="E49" s="6">
        <f t="shared" ref="E49:E54" si="15">+J49+N49+R49+V49</f>
        <v>3</v>
      </c>
      <c r="F49" s="6"/>
      <c r="G49" s="6"/>
      <c r="H49" s="6"/>
      <c r="I49" s="6"/>
      <c r="J49" s="6"/>
      <c r="K49" s="6"/>
      <c r="L49" s="6"/>
      <c r="M49" s="6"/>
      <c r="N49" s="6"/>
      <c r="O49" s="6">
        <v>2</v>
      </c>
      <c r="P49" s="6">
        <v>0</v>
      </c>
      <c r="Q49" s="6" t="s">
        <v>16</v>
      </c>
      <c r="R49" s="6">
        <v>3</v>
      </c>
      <c r="S49" s="6"/>
      <c r="T49" s="6"/>
      <c r="U49" s="6"/>
      <c r="V49" s="6"/>
    </row>
    <row r="50" spans="1:22" ht="15.75" x14ac:dyDescent="0.25">
      <c r="A50" s="13" t="s">
        <v>57</v>
      </c>
      <c r="B50" s="21">
        <f t="shared" si="13"/>
        <v>28</v>
      </c>
      <c r="C50" s="21">
        <f t="shared" si="14"/>
        <v>0</v>
      </c>
      <c r="D50" s="6">
        <v>28</v>
      </c>
      <c r="E50" s="6">
        <f t="shared" si="15"/>
        <v>3</v>
      </c>
      <c r="F50" s="6"/>
      <c r="G50" s="6"/>
      <c r="H50" s="6"/>
      <c r="I50" s="6"/>
      <c r="J50" s="6"/>
      <c r="K50" s="6"/>
      <c r="L50" s="6"/>
      <c r="M50" s="6"/>
      <c r="N50" s="6"/>
      <c r="O50" s="6">
        <v>0</v>
      </c>
      <c r="P50" s="6">
        <v>2</v>
      </c>
      <c r="Q50" s="6" t="s">
        <v>26</v>
      </c>
      <c r="R50" s="6">
        <v>3</v>
      </c>
      <c r="S50" s="6"/>
      <c r="T50" s="6"/>
      <c r="U50" s="6"/>
      <c r="V50" s="6"/>
    </row>
    <row r="51" spans="1:22" ht="15.75" x14ac:dyDescent="0.25">
      <c r="A51" s="22" t="s">
        <v>58</v>
      </c>
      <c r="B51" s="23">
        <f t="shared" si="13"/>
        <v>28</v>
      </c>
      <c r="C51" s="24">
        <v>0</v>
      </c>
      <c r="D51" s="25">
        <v>28</v>
      </c>
      <c r="E51" s="25">
        <v>1</v>
      </c>
      <c r="F51" s="25"/>
      <c r="G51" s="25">
        <v>0</v>
      </c>
      <c r="H51" s="25">
        <v>2</v>
      </c>
      <c r="I51" s="25" t="s">
        <v>26</v>
      </c>
      <c r="J51" s="25">
        <v>1</v>
      </c>
      <c r="K51" s="25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</row>
    <row r="52" spans="1:22" ht="15.75" x14ac:dyDescent="0.25">
      <c r="A52" s="13" t="s">
        <v>59</v>
      </c>
      <c r="B52" s="21">
        <f t="shared" si="13"/>
        <v>28</v>
      </c>
      <c r="C52" s="21">
        <f t="shared" si="14"/>
        <v>0</v>
      </c>
      <c r="D52" s="6">
        <v>28</v>
      </c>
      <c r="E52" s="6">
        <f t="shared" si="15"/>
        <v>2</v>
      </c>
      <c r="F52" s="6"/>
      <c r="G52" s="6"/>
      <c r="H52" s="6"/>
      <c r="I52" s="6"/>
      <c r="J52" s="6"/>
      <c r="K52" s="6">
        <v>0</v>
      </c>
      <c r="L52" s="6">
        <v>2</v>
      </c>
      <c r="M52" s="6" t="s">
        <v>26</v>
      </c>
      <c r="N52" s="6">
        <v>2</v>
      </c>
      <c r="O52" s="6"/>
      <c r="P52" s="6"/>
      <c r="Q52" s="6"/>
      <c r="R52" s="6"/>
      <c r="S52" s="6"/>
      <c r="T52" s="6"/>
      <c r="U52" s="6"/>
      <c r="V52" s="6"/>
    </row>
    <row r="53" spans="1:22" ht="15.75" x14ac:dyDescent="0.25">
      <c r="A53" s="13" t="s">
        <v>60</v>
      </c>
      <c r="B53" s="21">
        <f t="shared" si="13"/>
        <v>56</v>
      </c>
      <c r="C53" s="21">
        <f t="shared" si="14"/>
        <v>0</v>
      </c>
      <c r="D53" s="6">
        <v>56</v>
      </c>
      <c r="E53" s="6">
        <f t="shared" si="15"/>
        <v>5</v>
      </c>
      <c r="F53" s="6"/>
      <c r="G53" s="6"/>
      <c r="H53" s="6"/>
      <c r="I53" s="6"/>
      <c r="J53" s="6"/>
      <c r="K53" s="6"/>
      <c r="L53" s="6"/>
      <c r="M53" s="6"/>
      <c r="N53" s="6"/>
      <c r="O53" s="6">
        <v>0</v>
      </c>
      <c r="P53" s="6">
        <v>4</v>
      </c>
      <c r="Q53" s="6" t="s">
        <v>26</v>
      </c>
      <c r="R53" s="6">
        <v>5</v>
      </c>
      <c r="S53" s="6"/>
      <c r="T53" s="6"/>
      <c r="U53" s="6"/>
      <c r="V53" s="6"/>
    </row>
    <row r="54" spans="1:22" ht="15.75" x14ac:dyDescent="0.25">
      <c r="A54" s="13" t="s">
        <v>61</v>
      </c>
      <c r="B54" s="21">
        <f t="shared" si="13"/>
        <v>84</v>
      </c>
      <c r="C54" s="21">
        <f t="shared" si="14"/>
        <v>0</v>
      </c>
      <c r="D54" s="6">
        <v>84</v>
      </c>
      <c r="E54" s="6">
        <f t="shared" si="15"/>
        <v>8</v>
      </c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>
        <v>0</v>
      </c>
      <c r="T54" s="6">
        <v>6</v>
      </c>
      <c r="U54" s="6" t="s">
        <v>26</v>
      </c>
      <c r="V54" s="6">
        <v>8</v>
      </c>
    </row>
    <row r="55" spans="1:22" ht="15.75" x14ac:dyDescent="0.25">
      <c r="A55" s="20" t="s">
        <v>62</v>
      </c>
      <c r="B55" s="6">
        <f>SUM(B48:B54)</f>
        <v>252</v>
      </c>
      <c r="C55" s="6">
        <f>SUM(C48:C54)</f>
        <v>28</v>
      </c>
      <c r="D55" s="6">
        <f>SUM(D48:D54)</f>
        <v>224</v>
      </c>
      <c r="E55" s="6">
        <f>SUM(E48:E54)</f>
        <v>22</v>
      </c>
      <c r="F55" s="27"/>
      <c r="G55" s="11"/>
      <c r="H55" s="6">
        <v>2</v>
      </c>
      <c r="I55" s="6"/>
      <c r="J55" s="6">
        <v>1</v>
      </c>
      <c r="K55" s="6">
        <f t="shared" ref="K55:V55" si="16">SUM(K48:K54)</f>
        <v>0</v>
      </c>
      <c r="L55" s="6">
        <f t="shared" si="16"/>
        <v>2</v>
      </c>
      <c r="M55" s="6">
        <f t="shared" si="16"/>
        <v>0</v>
      </c>
      <c r="N55" s="6">
        <f t="shared" si="16"/>
        <v>2</v>
      </c>
      <c r="O55" s="6">
        <f t="shared" si="16"/>
        <v>2</v>
      </c>
      <c r="P55" s="6">
        <f t="shared" si="16"/>
        <v>6</v>
      </c>
      <c r="Q55" s="6">
        <f t="shared" si="16"/>
        <v>0</v>
      </c>
      <c r="R55" s="6">
        <f t="shared" si="16"/>
        <v>11</v>
      </c>
      <c r="S55" s="6">
        <f t="shared" si="16"/>
        <v>0</v>
      </c>
      <c r="T55" s="6">
        <f t="shared" si="16"/>
        <v>6</v>
      </c>
      <c r="U55" s="6">
        <f t="shared" si="16"/>
        <v>0</v>
      </c>
      <c r="V55" s="6">
        <f t="shared" si="16"/>
        <v>8</v>
      </c>
    </row>
    <row r="56" spans="1:22" ht="15.75" x14ac:dyDescent="0.25">
      <c r="A56" s="20" t="s">
        <v>53</v>
      </c>
      <c r="B56" s="11">
        <f>+B45+B55</f>
        <v>1316</v>
      </c>
      <c r="C56" s="11">
        <f>+C55+C45</f>
        <v>574</v>
      </c>
      <c r="D56" s="11">
        <f>+D45+D55</f>
        <v>742</v>
      </c>
      <c r="E56" s="11">
        <v>120</v>
      </c>
      <c r="F56" s="13"/>
      <c r="G56" s="11">
        <f>+G45+G55</f>
        <v>12</v>
      </c>
      <c r="H56" s="11">
        <v>11</v>
      </c>
      <c r="I56" s="11">
        <f>+I45+I55</f>
        <v>0</v>
      </c>
      <c r="J56" s="11">
        <v>29</v>
      </c>
      <c r="K56" s="11">
        <f t="shared" ref="K56:V56" si="17">+K45+K55</f>
        <v>16</v>
      </c>
      <c r="L56" s="11">
        <v>10</v>
      </c>
      <c r="M56" s="11">
        <f t="shared" si="17"/>
        <v>0</v>
      </c>
      <c r="N56" s="11">
        <v>32</v>
      </c>
      <c r="O56" s="11">
        <f t="shared" si="17"/>
        <v>8</v>
      </c>
      <c r="P56" s="11">
        <f t="shared" si="17"/>
        <v>14</v>
      </c>
      <c r="Q56" s="11">
        <f t="shared" si="17"/>
        <v>0</v>
      </c>
      <c r="R56" s="11">
        <f t="shared" si="17"/>
        <v>29</v>
      </c>
      <c r="S56" s="11">
        <f t="shared" si="17"/>
        <v>6</v>
      </c>
      <c r="T56" s="11">
        <f t="shared" si="17"/>
        <v>17</v>
      </c>
      <c r="U56" s="11">
        <f t="shared" si="17"/>
        <v>0</v>
      </c>
      <c r="V56" s="11">
        <f t="shared" si="17"/>
        <v>30</v>
      </c>
    </row>
    <row r="57" spans="1:22" ht="15.75" x14ac:dyDescent="0.25">
      <c r="A57" s="20" t="s">
        <v>54</v>
      </c>
      <c r="B57" s="11">
        <f>+B46+B55</f>
        <v>1330</v>
      </c>
      <c r="C57" s="11">
        <f>+C46+C55</f>
        <v>574</v>
      </c>
      <c r="D57" s="11">
        <f>+D55+D46</f>
        <v>756</v>
      </c>
      <c r="E57" s="11">
        <v>120</v>
      </c>
      <c r="F57" s="13"/>
      <c r="G57" s="11">
        <v>12</v>
      </c>
      <c r="H57" s="11">
        <v>11</v>
      </c>
      <c r="I57" s="11">
        <f>+I46+I55</f>
        <v>0</v>
      </c>
      <c r="J57" s="11">
        <v>29</v>
      </c>
      <c r="K57" s="11">
        <f t="shared" ref="K57:V57" si="18">+K46+K55</f>
        <v>16</v>
      </c>
      <c r="L57" s="11">
        <v>10</v>
      </c>
      <c r="M57" s="11">
        <f t="shared" si="18"/>
        <v>0</v>
      </c>
      <c r="N57" s="11">
        <v>32</v>
      </c>
      <c r="O57" s="11">
        <f t="shared" si="18"/>
        <v>7</v>
      </c>
      <c r="P57" s="11">
        <f t="shared" si="18"/>
        <v>17</v>
      </c>
      <c r="Q57" s="11">
        <f t="shared" si="18"/>
        <v>0</v>
      </c>
      <c r="R57" s="11">
        <f t="shared" si="18"/>
        <v>31</v>
      </c>
      <c r="S57" s="11">
        <f t="shared" si="18"/>
        <v>7</v>
      </c>
      <c r="T57" s="11">
        <f t="shared" si="18"/>
        <v>15</v>
      </c>
      <c r="U57" s="11">
        <f t="shared" si="18"/>
        <v>0</v>
      </c>
      <c r="V57" s="11">
        <f t="shared" si="18"/>
        <v>28</v>
      </c>
    </row>
    <row r="58" spans="1:22" ht="15.75" x14ac:dyDescent="0.25">
      <c r="A58" s="28"/>
      <c r="B58" s="29"/>
      <c r="C58" s="29"/>
      <c r="D58" s="29"/>
      <c r="E58" s="29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"/>
      <c r="B59" s="30">
        <f>SUM(C59:D59)</f>
        <v>1</v>
      </c>
      <c r="C59" s="30">
        <f>+C56/B56</f>
        <v>0.43617021276595747</v>
      </c>
      <c r="D59" s="30">
        <f>+D56/B56</f>
        <v>0.56382978723404253</v>
      </c>
      <c r="E59" s="29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"/>
      <c r="B60" s="1"/>
      <c r="C60" s="1"/>
      <c r="D60" s="1"/>
      <c r="E60" s="29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"/>
      <c r="B61" s="31" t="s">
        <v>63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"/>
      <c r="B62" s="1" t="s">
        <v>64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"/>
      <c r="B63" s="1" t="s">
        <v>65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"/>
      <c r="B64" s="1" t="s">
        <v>66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</sheetData>
  <mergeCells count="22">
    <mergeCell ref="A8:D8"/>
    <mergeCell ref="A17:D17"/>
    <mergeCell ref="A25:D25"/>
    <mergeCell ref="A35:D35"/>
    <mergeCell ref="G5:J5"/>
    <mergeCell ref="K5:N5"/>
    <mergeCell ref="O5:R5"/>
    <mergeCell ref="S5:V5"/>
    <mergeCell ref="G6:J6"/>
    <mergeCell ref="K6:N6"/>
    <mergeCell ref="O6:R6"/>
    <mergeCell ref="S6:V6"/>
    <mergeCell ref="A2:A7"/>
    <mergeCell ref="B2:E3"/>
    <mergeCell ref="F2:F7"/>
    <mergeCell ref="G2:V3"/>
    <mergeCell ref="B4:B7"/>
    <mergeCell ref="C4:C7"/>
    <mergeCell ref="D4:D7"/>
    <mergeCell ref="E4:E7"/>
    <mergeCell ref="G4:N4"/>
    <mergeCell ref="O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2025-06-30T08:57:14Z</dcterms:created>
  <dcterms:modified xsi:type="dcterms:W3CDTF">2025-06-30T08:57:37Z</dcterms:modified>
</cp:coreProperties>
</file>