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4" i="1" l="1"/>
  <c r="T54" i="1"/>
  <c r="S54" i="1"/>
  <c r="R54" i="1"/>
  <c r="Q54" i="1"/>
  <c r="P54" i="1"/>
  <c r="O54" i="1"/>
  <c r="N54" i="1"/>
  <c r="H54" i="1"/>
  <c r="G54" i="1"/>
  <c r="D54" i="1"/>
  <c r="E53" i="1"/>
  <c r="E54" i="1" s="1"/>
  <c r="C53" i="1"/>
  <c r="B53" i="1"/>
  <c r="E52" i="1"/>
  <c r="C52" i="1"/>
  <c r="B52" i="1" s="1"/>
  <c r="E51" i="1"/>
  <c r="C51" i="1"/>
  <c r="B51" i="1"/>
  <c r="B50" i="1"/>
  <c r="E49" i="1"/>
  <c r="C49" i="1"/>
  <c r="B49" i="1"/>
  <c r="E48" i="1"/>
  <c r="C48" i="1"/>
  <c r="C54" i="1" s="1"/>
  <c r="B48" i="1"/>
  <c r="U45" i="1"/>
  <c r="U54" i="1" s="1"/>
  <c r="Q45" i="1"/>
  <c r="M45" i="1"/>
  <c r="M54" i="1" s="1"/>
  <c r="L45" i="1"/>
  <c r="L54" i="1" s="1"/>
  <c r="K45" i="1"/>
  <c r="K54" i="1" s="1"/>
  <c r="I45" i="1"/>
  <c r="I54" i="1" s="1"/>
  <c r="C45" i="1"/>
  <c r="C55" i="1" s="1"/>
  <c r="B44" i="1"/>
  <c r="B43" i="1"/>
  <c r="E42" i="1"/>
  <c r="E41" i="1" s="1"/>
  <c r="B42" i="1"/>
  <c r="E40" i="1"/>
  <c r="B40" i="1"/>
  <c r="E39" i="1"/>
  <c r="E38" i="1" s="1"/>
  <c r="B39" i="1"/>
  <c r="E37" i="1"/>
  <c r="D37" i="1"/>
  <c r="B37" i="1" s="1"/>
  <c r="E36" i="1"/>
  <c r="B36" i="1"/>
  <c r="E35" i="1"/>
  <c r="E34" i="1" s="1"/>
  <c r="B35" i="1"/>
  <c r="E33" i="1"/>
  <c r="B33" i="1"/>
  <c r="E32" i="1"/>
  <c r="B32" i="1"/>
  <c r="E31" i="1"/>
  <c r="E30" i="1" s="1"/>
  <c r="B31" i="1"/>
  <c r="E29" i="1"/>
  <c r="B29" i="1"/>
  <c r="B28" i="1"/>
  <c r="E26" i="1"/>
  <c r="B26" i="1"/>
  <c r="E25" i="1"/>
  <c r="E24" i="1" s="1"/>
  <c r="B25" i="1"/>
  <c r="E23" i="1"/>
  <c r="E21" i="1" s="1"/>
  <c r="D23" i="1"/>
  <c r="B23" i="1"/>
  <c r="B22" i="1"/>
  <c r="E20" i="1"/>
  <c r="B20" i="1"/>
  <c r="E19" i="1"/>
  <c r="B19" i="1"/>
  <c r="E18" i="1"/>
  <c r="E17" i="1" s="1"/>
  <c r="B18" i="1"/>
  <c r="C16" i="1"/>
  <c r="B16" i="1"/>
  <c r="E15" i="1"/>
  <c r="C15" i="1"/>
  <c r="B15" i="1"/>
  <c r="E14" i="1"/>
  <c r="E13" i="1" s="1"/>
  <c r="B14" i="1"/>
  <c r="D12" i="1"/>
  <c r="B12" i="1"/>
  <c r="E11" i="1"/>
  <c r="D11" i="1"/>
  <c r="B11" i="1"/>
  <c r="E10" i="1"/>
  <c r="D10" i="1"/>
  <c r="B10" i="1" s="1"/>
  <c r="E9" i="1"/>
  <c r="E8" i="1" s="1"/>
  <c r="D9" i="1"/>
  <c r="D45" i="1" s="1"/>
  <c r="D55" i="1" s="1"/>
  <c r="B9" i="1"/>
  <c r="B45" i="1" s="1"/>
  <c r="B54" i="1" l="1"/>
  <c r="B55" i="1" s="1"/>
  <c r="D57" i="1" l="1"/>
  <c r="C57" i="1"/>
  <c r="B57" i="1" s="1"/>
</calcChain>
</file>

<file path=xl/sharedStrings.xml><?xml version="1.0" encoding="utf-8"?>
<sst xmlns="http://schemas.openxmlformats.org/spreadsheetml/2006/main" count="110" uniqueCount="66">
  <si>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</si>
  <si>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</si>
  <si>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</si>
  <si>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</si>
  <si>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</si>
  <si>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</si>
  <si>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</si>
  <si>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</si>
  <si>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</si>
  <si>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</si>
  <si>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</si>
  <si>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</si>
  <si>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</si>
  <si>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</si>
  <si>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Általános gazdaságtudományi ismeretek</t>
  </si>
  <si>
    <t>Világgazdasági és intergrációs folyamatok</t>
  </si>
  <si>
    <t>K</t>
  </si>
  <si>
    <t>Gazdasági és versenyjog</t>
  </si>
  <si>
    <t>Gazdaság- és környezetpolitika</t>
  </si>
  <si>
    <t>Vezetés- és szervezéselmélet</t>
  </si>
  <si>
    <t>Módszertani ismeretek</t>
  </si>
  <si>
    <t>Ökonometria és kutatásmódszertan</t>
  </si>
  <si>
    <t>G</t>
  </si>
  <si>
    <t>Gazdaságstatisztika</t>
  </si>
  <si>
    <t>Üzleti digitalizáció és informatika</t>
  </si>
  <si>
    <t>Vállalatgazdaságtani ismeretek</t>
  </si>
  <si>
    <t>Vállalati és vezetői gazdaságtan</t>
  </si>
  <si>
    <t>Haladó stratégiai menedzsment</t>
  </si>
  <si>
    <t>Emberi erőforrás gazdálkodás</t>
  </si>
  <si>
    <t>Kereskedelmi és marketing ismeretek</t>
  </si>
  <si>
    <t>Haladó marketingmenedzsment</t>
  </si>
  <si>
    <t>Kereskedelemtan</t>
  </si>
  <si>
    <t xml:space="preserve">Vállalati controlling ismeretek </t>
  </si>
  <si>
    <t>Vezetői számvitel és controlling</t>
  </si>
  <si>
    <t>Gazdasági elemzés</t>
  </si>
  <si>
    <t xml:space="preserve">Pénzügyi ismeretek </t>
  </si>
  <si>
    <t>Az SAP használata a számvitelben és a controllingban I.</t>
  </si>
  <si>
    <t>Haladó vállalati pénzügyek</t>
  </si>
  <si>
    <t xml:space="preserve">Differenciált szakmai ismeretkör I. – alkalmazott gazdaságtani ismeretek </t>
  </si>
  <si>
    <t>Ipargazdaságtan</t>
  </si>
  <si>
    <t>Szolgáltatás-gazdaságtan</t>
  </si>
  <si>
    <t>Banküzemtan</t>
  </si>
  <si>
    <t>Differenciált szakmai ismeretkör II. – alkalmazott gazdálkodási ismeretek</t>
  </si>
  <si>
    <t>Termelés- és szolgáltatás-menedzsment</t>
  </si>
  <si>
    <t>Ellátásilánc menedzsment</t>
  </si>
  <si>
    <t>Minőségmenedzsment</t>
  </si>
  <si>
    <t>Differenciált szakmai ismeretkör III. – projekt és vagyongazdálkodási ismeretek</t>
  </si>
  <si>
    <t>Projekt- és innováció-menedzsment</t>
  </si>
  <si>
    <t>Vállalatértékelés és vagyongazdálkodás</t>
  </si>
  <si>
    <t>Differenciált szakmai ismeretkör IV – vállalati tervezési ismeretek</t>
  </si>
  <si>
    <t>Komplex vállalati tervezés</t>
  </si>
  <si>
    <t>Az SAP használata a számvitelben és a controllingban II.</t>
  </si>
  <si>
    <t>Integrált vállalatirányítási rendszerek</t>
  </si>
  <si>
    <t>Összesen</t>
  </si>
  <si>
    <t>Kritériumfeltételek***</t>
  </si>
  <si>
    <t>szabadon választható 1. tárgy</t>
  </si>
  <si>
    <t>szabadon választható 2. tárgy</t>
  </si>
  <si>
    <t>Szaknyelv</t>
  </si>
  <si>
    <t>Diplomadolgozat 1</t>
  </si>
  <si>
    <t>Diplomadolgozat 2</t>
  </si>
  <si>
    <t>Diplomadolgozat 3</t>
  </si>
  <si>
    <t>magyarázat</t>
  </si>
  <si>
    <t>E = elméleti óra</t>
  </si>
  <si>
    <t>GY = gyakorlati óra</t>
  </si>
  <si>
    <t>V =Vizsga típusa</t>
  </si>
  <si>
    <t>VGT - Vállalatgazdaságtan mesterképzési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</si>
</sst>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trike/>
      <sz val="12"/>
      <color rgb="FF00B0F0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9" fontId="1" fillId="0" borderId="0" xfId="0" applyNumberFormat="1" applyFont="1"/>
    <xf numFmtId="0" fontId="3" fillId="0" borderId="0" xfId="0" applyFont="1"/>
    <xf numFmtId="9" fontId="3" fillId="0" borderId="0" xfId="0" applyNumberFormat="1" applyFont="1"/>
    <xf numFmtId="0" fontId="2" fillId="0" borderId="0" xfId="0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/>
  </sheetViews>
  <sheetFormatPr defaultRowHeight="15" x14ac:dyDescent="0.25"/>
  <cols>
    <col min="1" max="1" width="28.28515625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10.28515625" customWidth="1"/>
    <col min="7" max="7" width="3.7109375" customWidth="1"/>
    <col min="8" max="8" width="3.85546875" customWidth="1"/>
    <col min="9" max="9" width="3.28515625" customWidth="1"/>
    <col min="10" max="10" width="6.85546875" customWidth="1"/>
    <col min="11" max="12" width="3.85546875" customWidth="1"/>
    <col min="13" max="13" width="4.140625" customWidth="1"/>
    <col min="14" max="14" width="6.85546875" customWidth="1"/>
    <col min="15" max="16" width="3.85546875" customWidth="1"/>
    <col min="17" max="17" width="4" customWidth="1"/>
    <col min="18" max="18" width="6.5703125" customWidth="1"/>
    <col min="19" max="20" width="3.85546875" customWidth="1"/>
    <col min="21" max="21" width="4.140625" customWidth="1"/>
    <col min="22" max="22" width="7.140625" customWidth="1"/>
  </cols>
  <sheetData>
    <row r="1" spans="1:22" ht="16.5" thickBot="1" x14ac:dyDescent="0.3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3" t="s">
        <v>1</v>
      </c>
      <c r="C2" s="4"/>
      <c r="D2" s="4"/>
      <c r="E2" s="5"/>
      <c r="F2" s="2" t="s">
        <v>2</v>
      </c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7"/>
      <c r="B3" s="8"/>
      <c r="C3" s="9"/>
      <c r="D3" s="9"/>
      <c r="E3" s="10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x14ac:dyDescent="0.25">
      <c r="A4" s="7"/>
      <c r="B4" s="11" t="s">
        <v>4</v>
      </c>
      <c r="C4" s="11" t="s">
        <v>5</v>
      </c>
      <c r="D4" s="11" t="s">
        <v>6</v>
      </c>
      <c r="E4" s="12" t="s">
        <v>7</v>
      </c>
      <c r="F4" s="7"/>
      <c r="G4" s="13" t="s">
        <v>8</v>
      </c>
      <c r="H4" s="13"/>
      <c r="I4" s="13"/>
      <c r="J4" s="13"/>
      <c r="K4" s="13"/>
      <c r="L4" s="13"/>
      <c r="M4" s="13"/>
      <c r="N4" s="13"/>
      <c r="O4" s="13" t="s">
        <v>9</v>
      </c>
      <c r="P4" s="13"/>
      <c r="Q4" s="13"/>
      <c r="R4" s="13"/>
      <c r="S4" s="13"/>
      <c r="T4" s="13"/>
      <c r="U4" s="13"/>
      <c r="V4" s="13"/>
    </row>
    <row r="5" spans="1:22" ht="15.75" x14ac:dyDescent="0.25">
      <c r="A5" s="7"/>
      <c r="B5" s="11"/>
      <c r="C5" s="11"/>
      <c r="D5" s="11"/>
      <c r="E5" s="12"/>
      <c r="F5" s="7"/>
      <c r="G5" s="13">
        <v>1</v>
      </c>
      <c r="H5" s="13"/>
      <c r="I5" s="13"/>
      <c r="J5" s="13"/>
      <c r="K5" s="13">
        <v>2</v>
      </c>
      <c r="L5" s="13"/>
      <c r="M5" s="13"/>
      <c r="N5" s="13"/>
      <c r="O5" s="13">
        <v>3</v>
      </c>
      <c r="P5" s="13"/>
      <c r="Q5" s="13"/>
      <c r="R5" s="13"/>
      <c r="S5" s="13">
        <v>4</v>
      </c>
      <c r="T5" s="13"/>
      <c r="U5" s="13"/>
      <c r="V5" s="13"/>
    </row>
    <row r="6" spans="1:22" ht="15.75" x14ac:dyDescent="0.25">
      <c r="A6" s="7"/>
      <c r="B6" s="11"/>
      <c r="C6" s="11"/>
      <c r="D6" s="11"/>
      <c r="E6" s="12"/>
      <c r="F6" s="7"/>
      <c r="G6" s="13">
        <v>15</v>
      </c>
      <c r="H6" s="13"/>
      <c r="I6" s="13"/>
      <c r="J6" s="13"/>
      <c r="K6" s="13">
        <v>15</v>
      </c>
      <c r="L6" s="13"/>
      <c r="M6" s="13"/>
      <c r="N6" s="13"/>
      <c r="O6" s="13">
        <v>15</v>
      </c>
      <c r="P6" s="13"/>
      <c r="Q6" s="13"/>
      <c r="R6" s="13"/>
      <c r="S6" s="13">
        <v>15</v>
      </c>
      <c r="T6" s="13"/>
      <c r="U6" s="13"/>
      <c r="V6" s="13"/>
    </row>
    <row r="7" spans="1:22" ht="32.25" thickBot="1" x14ac:dyDescent="0.3">
      <c r="A7" s="7"/>
      <c r="B7" s="14"/>
      <c r="C7" s="14"/>
      <c r="D7" s="14"/>
      <c r="E7" s="15"/>
      <c r="F7" s="16"/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10</v>
      </c>
      <c r="L7" s="17" t="s">
        <v>11</v>
      </c>
      <c r="M7" s="17" t="s">
        <v>12</v>
      </c>
      <c r="N7" s="17" t="s">
        <v>13</v>
      </c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10</v>
      </c>
      <c r="T7" s="17" t="s">
        <v>11</v>
      </c>
      <c r="U7" s="17" t="s">
        <v>12</v>
      </c>
      <c r="V7" s="17" t="s">
        <v>13</v>
      </c>
    </row>
    <row r="8" spans="1:22" ht="15.75" x14ac:dyDescent="0.25">
      <c r="A8" s="18" t="s">
        <v>14</v>
      </c>
      <c r="B8" s="18"/>
      <c r="C8" s="18"/>
      <c r="D8" s="18"/>
      <c r="E8" s="19">
        <f>SUM(E9:E12)</f>
        <v>12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31.5" x14ac:dyDescent="0.25">
      <c r="A9" s="21" t="s">
        <v>15</v>
      </c>
      <c r="B9" s="22">
        <f>C9+D9</f>
        <v>28</v>
      </c>
      <c r="C9" s="22">
        <v>28</v>
      </c>
      <c r="D9" s="22">
        <f t="shared" ref="D9:D12" si="0">(H9+L9+P9+T9)*15</f>
        <v>0</v>
      </c>
      <c r="E9" s="22">
        <f t="shared" ref="E9:E37" si="1">+J9+N9+R9+V9</f>
        <v>3</v>
      </c>
      <c r="F9" s="22"/>
      <c r="G9" s="22"/>
      <c r="H9" s="22"/>
      <c r="I9" s="22"/>
      <c r="J9" s="22"/>
      <c r="K9" s="22">
        <v>2</v>
      </c>
      <c r="L9" s="22">
        <v>0</v>
      </c>
      <c r="M9" s="22" t="s">
        <v>16</v>
      </c>
      <c r="N9" s="22">
        <v>3</v>
      </c>
      <c r="O9" s="22"/>
      <c r="P9" s="22"/>
      <c r="Q9" s="22"/>
      <c r="R9" s="22"/>
      <c r="S9" s="22"/>
      <c r="T9" s="22"/>
      <c r="U9" s="22"/>
      <c r="V9" s="22"/>
    </row>
    <row r="10" spans="1:22" ht="15.75" x14ac:dyDescent="0.25">
      <c r="A10" s="21" t="s">
        <v>17</v>
      </c>
      <c r="B10" s="22">
        <f>C10+D10</f>
        <v>28</v>
      </c>
      <c r="C10" s="22">
        <v>28</v>
      </c>
      <c r="D10" s="22">
        <f t="shared" si="0"/>
        <v>0</v>
      </c>
      <c r="E10" s="22">
        <f t="shared" si="1"/>
        <v>3</v>
      </c>
      <c r="F10" s="22"/>
      <c r="G10" s="22">
        <v>2</v>
      </c>
      <c r="H10" s="22">
        <v>0</v>
      </c>
      <c r="I10" s="22" t="s">
        <v>16</v>
      </c>
      <c r="J10" s="22">
        <v>3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31.5" x14ac:dyDescent="0.25">
      <c r="A11" s="21" t="s">
        <v>18</v>
      </c>
      <c r="B11" s="22">
        <f>C11+D11</f>
        <v>28</v>
      </c>
      <c r="C11" s="22">
        <v>28</v>
      </c>
      <c r="D11" s="22">
        <f t="shared" si="0"/>
        <v>0</v>
      </c>
      <c r="E11" s="22">
        <f t="shared" si="1"/>
        <v>3</v>
      </c>
      <c r="F11" s="22"/>
      <c r="G11" s="22">
        <v>2</v>
      </c>
      <c r="H11" s="22">
        <v>0</v>
      </c>
      <c r="I11" s="22" t="s">
        <v>16</v>
      </c>
      <c r="J11" s="22">
        <v>3</v>
      </c>
      <c r="K11" s="22"/>
      <c r="L11" s="22"/>
      <c r="M11" s="23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5.75" x14ac:dyDescent="0.25">
      <c r="A12" s="21" t="s">
        <v>19</v>
      </c>
      <c r="B12" s="22">
        <f>C12+D12</f>
        <v>28</v>
      </c>
      <c r="C12" s="22">
        <v>28</v>
      </c>
      <c r="D12" s="22">
        <f t="shared" si="0"/>
        <v>0</v>
      </c>
      <c r="E12" s="22">
        <v>3</v>
      </c>
      <c r="F12" s="24"/>
      <c r="G12" s="22">
        <v>2</v>
      </c>
      <c r="H12" s="22">
        <v>0</v>
      </c>
      <c r="I12" s="22" t="s">
        <v>16</v>
      </c>
      <c r="J12" s="22">
        <v>3</v>
      </c>
      <c r="K12" s="22"/>
      <c r="L12" s="25"/>
      <c r="M12" s="25"/>
      <c r="N12" s="25"/>
      <c r="O12" s="26"/>
      <c r="P12" s="26"/>
      <c r="Q12" s="26"/>
      <c r="R12" s="26"/>
      <c r="S12" s="22"/>
      <c r="T12" s="22"/>
      <c r="U12" s="22"/>
      <c r="V12" s="22"/>
    </row>
    <row r="13" spans="1:22" ht="15.75" x14ac:dyDescent="0.25">
      <c r="A13" s="18" t="s">
        <v>20</v>
      </c>
      <c r="B13" s="18"/>
      <c r="C13" s="18"/>
      <c r="D13" s="18"/>
      <c r="E13" s="20">
        <f>SUM(E14:E16)</f>
        <v>9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31.5" x14ac:dyDescent="0.25">
      <c r="A14" s="21" t="s">
        <v>21</v>
      </c>
      <c r="B14" s="22">
        <f>C14+D14</f>
        <v>42</v>
      </c>
      <c r="C14" s="22">
        <v>14</v>
      </c>
      <c r="D14" s="22">
        <v>28</v>
      </c>
      <c r="E14" s="22">
        <f t="shared" si="1"/>
        <v>3</v>
      </c>
      <c r="F14" s="22"/>
      <c r="G14" s="22">
        <v>1</v>
      </c>
      <c r="H14" s="22">
        <v>2</v>
      </c>
      <c r="I14" s="22" t="s">
        <v>22</v>
      </c>
      <c r="J14" s="22">
        <v>3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.75" x14ac:dyDescent="0.25">
      <c r="A15" s="21" t="s">
        <v>23</v>
      </c>
      <c r="B15" s="22">
        <f>C15+D15</f>
        <v>28</v>
      </c>
      <c r="C15" s="22">
        <f t="shared" ref="C15:C16" si="2">(G15+K15+O15+S15)*15</f>
        <v>0</v>
      </c>
      <c r="D15" s="22">
        <v>28</v>
      </c>
      <c r="E15" s="22">
        <f t="shared" si="1"/>
        <v>3</v>
      </c>
      <c r="F15" s="22"/>
      <c r="G15" s="22">
        <v>0</v>
      </c>
      <c r="H15" s="22">
        <v>2</v>
      </c>
      <c r="I15" s="22" t="s">
        <v>22</v>
      </c>
      <c r="J15" s="22">
        <v>3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5.75" x14ac:dyDescent="0.25">
      <c r="A16" s="24" t="s">
        <v>24</v>
      </c>
      <c r="B16" s="22">
        <f>C16+D16</f>
        <v>42</v>
      </c>
      <c r="C16" s="22">
        <f t="shared" si="2"/>
        <v>0</v>
      </c>
      <c r="D16" s="22">
        <v>42</v>
      </c>
      <c r="E16" s="22">
        <v>3</v>
      </c>
      <c r="F16" s="22"/>
      <c r="G16" s="22">
        <v>0</v>
      </c>
      <c r="H16" s="22">
        <v>3</v>
      </c>
      <c r="I16" s="22" t="s">
        <v>22</v>
      </c>
      <c r="J16" s="22">
        <v>3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15.75" x14ac:dyDescent="0.25">
      <c r="A17" s="18" t="s">
        <v>25</v>
      </c>
      <c r="B17" s="18"/>
      <c r="C17" s="18"/>
      <c r="D17" s="18"/>
      <c r="E17" s="19">
        <f>SUM(E18:E20)</f>
        <v>13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31.5" x14ac:dyDescent="0.25">
      <c r="A18" s="21" t="s">
        <v>26</v>
      </c>
      <c r="B18" s="22">
        <f>SUM(C18:D18)</f>
        <v>56</v>
      </c>
      <c r="C18" s="22">
        <v>28</v>
      </c>
      <c r="D18" s="22">
        <v>28</v>
      </c>
      <c r="E18" s="22">
        <f t="shared" si="1"/>
        <v>5</v>
      </c>
      <c r="F18" s="27"/>
      <c r="G18" s="22">
        <v>2</v>
      </c>
      <c r="H18" s="22">
        <v>2</v>
      </c>
      <c r="I18" s="22" t="s">
        <v>16</v>
      </c>
      <c r="J18" s="22">
        <v>5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15.75" x14ac:dyDescent="0.25">
      <c r="A19" s="21" t="s">
        <v>27</v>
      </c>
      <c r="B19" s="22">
        <f>SUM(C19:D19)</f>
        <v>56</v>
      </c>
      <c r="C19" s="22">
        <v>28</v>
      </c>
      <c r="D19" s="22">
        <v>28</v>
      </c>
      <c r="E19" s="22">
        <f t="shared" si="1"/>
        <v>5</v>
      </c>
      <c r="F19" s="27"/>
      <c r="G19" s="22">
        <v>2</v>
      </c>
      <c r="H19" s="22">
        <v>2</v>
      </c>
      <c r="I19" s="22" t="s">
        <v>16</v>
      </c>
      <c r="J19" s="22">
        <v>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15.75" x14ac:dyDescent="0.25">
      <c r="A20" s="21" t="s">
        <v>28</v>
      </c>
      <c r="B20" s="22">
        <f>SUM(C20:D20)</f>
        <v>42</v>
      </c>
      <c r="C20" s="22">
        <v>28</v>
      </c>
      <c r="D20" s="22">
        <v>14</v>
      </c>
      <c r="E20" s="22">
        <f t="shared" si="1"/>
        <v>3</v>
      </c>
      <c r="F20" s="27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1</v>
      </c>
      <c r="Q20" s="22" t="s">
        <v>16</v>
      </c>
      <c r="R20" s="22">
        <v>3</v>
      </c>
      <c r="S20" s="22"/>
      <c r="T20" s="22"/>
      <c r="U20" s="22"/>
      <c r="V20" s="22"/>
    </row>
    <row r="21" spans="1:22" ht="15.75" x14ac:dyDescent="0.25">
      <c r="A21" s="28" t="s">
        <v>29</v>
      </c>
      <c r="B21" s="28"/>
      <c r="C21" s="28"/>
      <c r="D21" s="28"/>
      <c r="E21" s="25">
        <f>SUM(E22:E23)</f>
        <v>7</v>
      </c>
      <c r="F21" s="27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31.5" x14ac:dyDescent="0.25">
      <c r="A22" s="21" t="s">
        <v>30</v>
      </c>
      <c r="B22" s="22">
        <f>SUM(C22:D22)</f>
        <v>56</v>
      </c>
      <c r="C22" s="22">
        <v>28</v>
      </c>
      <c r="D22" s="22">
        <v>28</v>
      </c>
      <c r="E22" s="22">
        <v>4</v>
      </c>
      <c r="F22" s="27"/>
      <c r="G22" s="22"/>
      <c r="H22" s="22"/>
      <c r="I22" s="22"/>
      <c r="J22" s="22"/>
      <c r="K22" s="22">
        <v>2</v>
      </c>
      <c r="L22" s="22">
        <v>2</v>
      </c>
      <c r="M22" s="22" t="s">
        <v>16</v>
      </c>
      <c r="N22" s="22">
        <v>4</v>
      </c>
      <c r="O22" s="22"/>
      <c r="P22" s="22"/>
      <c r="Q22" s="22"/>
      <c r="R22" s="22"/>
      <c r="S22" s="22"/>
      <c r="T22" s="22"/>
      <c r="U22" s="22"/>
      <c r="V22" s="22"/>
    </row>
    <row r="23" spans="1:22" ht="15.75" x14ac:dyDescent="0.25">
      <c r="A23" s="21" t="s">
        <v>31</v>
      </c>
      <c r="B23" s="22">
        <f>SUM(C23:D23)</f>
        <v>28</v>
      </c>
      <c r="C23" s="22">
        <v>28</v>
      </c>
      <c r="D23" s="22">
        <f>(H23+L23+P23+T23)*15</f>
        <v>0</v>
      </c>
      <c r="E23" s="22">
        <f t="shared" si="1"/>
        <v>3</v>
      </c>
      <c r="F23" s="27"/>
      <c r="G23" s="22"/>
      <c r="H23" s="22"/>
      <c r="I23" s="22"/>
      <c r="J23" s="22"/>
      <c r="K23" s="22"/>
      <c r="L23" s="22"/>
      <c r="M23" s="22"/>
      <c r="N23" s="22"/>
      <c r="O23" s="22">
        <v>2</v>
      </c>
      <c r="P23" s="22">
        <v>0</v>
      </c>
      <c r="Q23" s="22" t="s">
        <v>16</v>
      </c>
      <c r="R23" s="22">
        <v>3</v>
      </c>
      <c r="S23" s="22"/>
      <c r="T23" s="22"/>
      <c r="U23" s="22"/>
      <c r="V23" s="22"/>
    </row>
    <row r="24" spans="1:22" ht="15.75" x14ac:dyDescent="0.25">
      <c r="A24" s="28" t="s">
        <v>32</v>
      </c>
      <c r="B24" s="28"/>
      <c r="C24" s="28"/>
      <c r="D24" s="28"/>
      <c r="E24" s="25">
        <f>SUM(E25:E26)</f>
        <v>9</v>
      </c>
      <c r="F24" s="27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5.75" x14ac:dyDescent="0.25">
      <c r="A25" s="24" t="s">
        <v>33</v>
      </c>
      <c r="B25" s="22">
        <f>SUM(C25:D25)</f>
        <v>56</v>
      </c>
      <c r="C25" s="22">
        <v>28</v>
      </c>
      <c r="D25" s="22">
        <v>28</v>
      </c>
      <c r="E25" s="22">
        <f t="shared" si="1"/>
        <v>5</v>
      </c>
      <c r="F25" s="27"/>
      <c r="G25" s="22"/>
      <c r="H25" s="22"/>
      <c r="I25" s="22"/>
      <c r="J25" s="22"/>
      <c r="K25" s="22">
        <v>2</v>
      </c>
      <c r="L25" s="22">
        <v>2</v>
      </c>
      <c r="M25" s="22" t="s">
        <v>16</v>
      </c>
      <c r="N25" s="22">
        <v>5</v>
      </c>
      <c r="O25" s="22"/>
      <c r="P25" s="22"/>
      <c r="Q25" s="22"/>
      <c r="R25" s="22"/>
      <c r="S25" s="22"/>
      <c r="T25" s="22"/>
      <c r="U25" s="22"/>
      <c r="V25" s="22"/>
    </row>
    <row r="26" spans="1:22" ht="15.75" x14ac:dyDescent="0.25">
      <c r="A26" s="21" t="s">
        <v>34</v>
      </c>
      <c r="B26" s="22">
        <f>SUM(C26:D26)</f>
        <v>56</v>
      </c>
      <c r="C26" s="22">
        <v>28</v>
      </c>
      <c r="D26" s="22">
        <v>28</v>
      </c>
      <c r="E26" s="22">
        <f t="shared" si="1"/>
        <v>4</v>
      </c>
      <c r="F26" s="27"/>
      <c r="G26" s="22"/>
      <c r="H26" s="22"/>
      <c r="I26" s="22"/>
      <c r="J26" s="22"/>
      <c r="K26" s="22">
        <v>2</v>
      </c>
      <c r="L26" s="22">
        <v>2</v>
      </c>
      <c r="M26" s="22" t="s">
        <v>22</v>
      </c>
      <c r="N26" s="22">
        <v>4</v>
      </c>
      <c r="O26" s="22"/>
      <c r="P26" s="22"/>
      <c r="Q26" s="22"/>
      <c r="R26" s="22"/>
      <c r="S26" s="22"/>
      <c r="T26" s="22"/>
      <c r="U26" s="22"/>
      <c r="V26" s="22"/>
    </row>
    <row r="27" spans="1:22" ht="15.75" x14ac:dyDescent="0.25">
      <c r="A27" s="28" t="s">
        <v>35</v>
      </c>
      <c r="B27" s="28"/>
      <c r="C27" s="28"/>
      <c r="D27" s="28"/>
      <c r="E27" s="22">
        <v>7</v>
      </c>
      <c r="F27" s="27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47.25" x14ac:dyDescent="0.25">
      <c r="A28" s="21" t="s">
        <v>36</v>
      </c>
      <c r="B28" s="25">
        <f>SUM(C28:D28)</f>
        <v>42</v>
      </c>
      <c r="C28" s="25">
        <v>0</v>
      </c>
      <c r="D28" s="25">
        <v>42</v>
      </c>
      <c r="E28" s="25">
        <v>3</v>
      </c>
      <c r="F28" s="29"/>
      <c r="G28" s="26"/>
      <c r="H28" s="26"/>
      <c r="I28" s="26"/>
      <c r="J28" s="26"/>
      <c r="K28" s="25"/>
      <c r="L28" s="25"/>
      <c r="M28" s="25"/>
      <c r="N28" s="25"/>
      <c r="O28" s="30">
        <v>0</v>
      </c>
      <c r="P28" s="30">
        <v>3</v>
      </c>
      <c r="Q28" s="30" t="s">
        <v>22</v>
      </c>
      <c r="R28" s="30">
        <v>3</v>
      </c>
      <c r="S28" s="25"/>
      <c r="T28" s="25"/>
      <c r="U28" s="25"/>
      <c r="V28" s="25"/>
    </row>
    <row r="29" spans="1:22" ht="15.75" x14ac:dyDescent="0.25">
      <c r="A29" s="21" t="s">
        <v>37</v>
      </c>
      <c r="B29" s="22">
        <f>SUM(C29:D29)</f>
        <v>56</v>
      </c>
      <c r="C29" s="22">
        <v>28</v>
      </c>
      <c r="D29" s="22">
        <v>28</v>
      </c>
      <c r="E29" s="25">
        <f t="shared" si="1"/>
        <v>4</v>
      </c>
      <c r="F29" s="27"/>
      <c r="G29" s="22"/>
      <c r="H29" s="22"/>
      <c r="I29" s="22"/>
      <c r="J29" s="22"/>
      <c r="K29" s="22">
        <v>2</v>
      </c>
      <c r="L29" s="22">
        <v>2</v>
      </c>
      <c r="M29" s="22" t="s">
        <v>22</v>
      </c>
      <c r="N29" s="22">
        <v>4</v>
      </c>
      <c r="O29" s="22"/>
      <c r="P29" s="22"/>
      <c r="Q29" s="22"/>
      <c r="R29" s="22"/>
      <c r="S29" s="22"/>
      <c r="T29" s="22"/>
      <c r="U29" s="22"/>
      <c r="V29" s="22"/>
    </row>
    <row r="30" spans="1:22" ht="15.75" x14ac:dyDescent="0.25">
      <c r="A30" s="28" t="s">
        <v>38</v>
      </c>
      <c r="B30" s="28"/>
      <c r="C30" s="28"/>
      <c r="D30" s="28"/>
      <c r="E30" s="25">
        <f>SUM(E31:E33)</f>
        <v>12</v>
      </c>
      <c r="F30" s="27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15.75" x14ac:dyDescent="0.25">
      <c r="A31" s="24" t="s">
        <v>39</v>
      </c>
      <c r="B31" s="22">
        <f>SUM(C31:D31)</f>
        <v>42</v>
      </c>
      <c r="C31" s="22">
        <v>28</v>
      </c>
      <c r="D31" s="22">
        <v>14</v>
      </c>
      <c r="E31" s="25">
        <f t="shared" si="1"/>
        <v>4</v>
      </c>
      <c r="F31" s="31"/>
      <c r="G31" s="22"/>
      <c r="H31" s="22"/>
      <c r="I31" s="22"/>
      <c r="J31" s="22"/>
      <c r="K31" s="22"/>
      <c r="L31" s="22"/>
      <c r="M31" s="22"/>
      <c r="N31" s="22"/>
      <c r="O31" s="22">
        <v>2</v>
      </c>
      <c r="P31" s="22">
        <v>1</v>
      </c>
      <c r="Q31" s="22" t="s">
        <v>16</v>
      </c>
      <c r="R31" s="22">
        <v>4</v>
      </c>
      <c r="S31" s="22"/>
      <c r="T31" s="22"/>
      <c r="U31" s="22"/>
      <c r="V31" s="22"/>
    </row>
    <row r="32" spans="1:22" ht="15.75" x14ac:dyDescent="0.25">
      <c r="A32" s="21" t="s">
        <v>40</v>
      </c>
      <c r="B32" s="22">
        <f>SUM(C32:D32)</f>
        <v>42</v>
      </c>
      <c r="C32" s="22">
        <v>28</v>
      </c>
      <c r="D32" s="22">
        <v>14</v>
      </c>
      <c r="E32" s="25">
        <f t="shared" si="1"/>
        <v>4</v>
      </c>
      <c r="F32" s="3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v>2</v>
      </c>
      <c r="T32" s="22">
        <v>1</v>
      </c>
      <c r="U32" s="22" t="s">
        <v>16</v>
      </c>
      <c r="V32" s="22">
        <v>4</v>
      </c>
    </row>
    <row r="33" spans="1:22" ht="15.75" x14ac:dyDescent="0.25">
      <c r="A33" s="21" t="s">
        <v>41</v>
      </c>
      <c r="B33" s="22">
        <f>SUM(C33:D33)</f>
        <v>42</v>
      </c>
      <c r="C33" s="22">
        <v>28</v>
      </c>
      <c r="D33" s="22">
        <v>14</v>
      </c>
      <c r="E33" s="25">
        <f t="shared" si="1"/>
        <v>4</v>
      </c>
      <c r="F33" s="3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v>2</v>
      </c>
      <c r="T33" s="22">
        <v>1</v>
      </c>
      <c r="U33" s="22" t="s">
        <v>16</v>
      </c>
      <c r="V33" s="22">
        <v>4</v>
      </c>
    </row>
    <row r="34" spans="1:22" ht="15.75" x14ac:dyDescent="0.25">
      <c r="A34" s="28" t="s">
        <v>42</v>
      </c>
      <c r="B34" s="28"/>
      <c r="C34" s="28"/>
      <c r="D34" s="28"/>
      <c r="E34" s="25">
        <f>SUM(E35:E37)</f>
        <v>11</v>
      </c>
      <c r="F34" s="27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31.5" x14ac:dyDescent="0.25">
      <c r="A35" s="21" t="s">
        <v>43</v>
      </c>
      <c r="B35" s="22">
        <f>SUM(C35:D35)</f>
        <v>42</v>
      </c>
      <c r="C35" s="22">
        <v>28</v>
      </c>
      <c r="D35" s="22">
        <v>14</v>
      </c>
      <c r="E35" s="25">
        <f t="shared" si="1"/>
        <v>4</v>
      </c>
      <c r="F35" s="31"/>
      <c r="G35" s="22"/>
      <c r="H35" s="22"/>
      <c r="I35" s="22"/>
      <c r="J35" s="22"/>
      <c r="K35" s="22">
        <v>2</v>
      </c>
      <c r="L35" s="22">
        <v>1</v>
      </c>
      <c r="M35" s="22" t="s">
        <v>16</v>
      </c>
      <c r="N35" s="22">
        <v>4</v>
      </c>
      <c r="O35" s="22"/>
      <c r="P35" s="22"/>
      <c r="Q35" s="22"/>
      <c r="R35" s="22"/>
      <c r="S35" s="22"/>
      <c r="T35" s="22"/>
      <c r="U35" s="22"/>
      <c r="V35" s="22"/>
    </row>
    <row r="36" spans="1:22" ht="15.75" x14ac:dyDescent="0.25">
      <c r="A36" s="21" t="s">
        <v>44</v>
      </c>
      <c r="B36" s="22">
        <f>SUM(C36:D36)</f>
        <v>42</v>
      </c>
      <c r="C36" s="22">
        <v>28</v>
      </c>
      <c r="D36" s="22">
        <v>14</v>
      </c>
      <c r="E36" s="25">
        <f t="shared" si="1"/>
        <v>4</v>
      </c>
      <c r="F36" s="31"/>
      <c r="G36" s="22"/>
      <c r="H36" s="22"/>
      <c r="I36" s="22"/>
      <c r="J36" s="22"/>
      <c r="K36" s="22"/>
      <c r="L36" s="22"/>
      <c r="M36" s="22"/>
      <c r="N36" s="22"/>
      <c r="O36" s="22">
        <v>2</v>
      </c>
      <c r="P36" s="22">
        <v>1</v>
      </c>
      <c r="Q36" s="22" t="s">
        <v>16</v>
      </c>
      <c r="R36" s="22">
        <v>4</v>
      </c>
      <c r="S36" s="22"/>
      <c r="T36" s="22"/>
      <c r="U36" s="22"/>
      <c r="V36" s="22"/>
    </row>
    <row r="37" spans="1:22" ht="15.75" x14ac:dyDescent="0.25">
      <c r="A37" s="21" t="s">
        <v>45</v>
      </c>
      <c r="B37" s="22">
        <f>SUM(C37:D37)</f>
        <v>28</v>
      </c>
      <c r="C37" s="22">
        <v>28</v>
      </c>
      <c r="D37" s="22">
        <f t="shared" ref="D37" si="3">(H37+L37+P37+T37)*15</f>
        <v>0</v>
      </c>
      <c r="E37" s="25">
        <f t="shared" si="1"/>
        <v>3</v>
      </c>
      <c r="F37" s="3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v>2</v>
      </c>
      <c r="T37" s="22">
        <v>0</v>
      </c>
      <c r="U37" s="22" t="s">
        <v>16</v>
      </c>
      <c r="V37" s="22">
        <v>3</v>
      </c>
    </row>
    <row r="38" spans="1:22" ht="15.75" x14ac:dyDescent="0.25">
      <c r="A38" s="28" t="s">
        <v>46</v>
      </c>
      <c r="B38" s="28"/>
      <c r="C38" s="28"/>
      <c r="D38" s="28"/>
      <c r="E38" s="25">
        <f>SUM(E39:E40)</f>
        <v>7</v>
      </c>
      <c r="F38" s="27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31.5" x14ac:dyDescent="0.25">
      <c r="A39" s="21" t="s">
        <v>47</v>
      </c>
      <c r="B39" s="22">
        <f>SUM(C39:D39)</f>
        <v>42</v>
      </c>
      <c r="C39" s="22">
        <v>14</v>
      </c>
      <c r="D39" s="22">
        <v>28</v>
      </c>
      <c r="E39" s="25">
        <f>+J39+N39+R39+V39</f>
        <v>3</v>
      </c>
      <c r="F39" s="3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>
        <v>1</v>
      </c>
      <c r="T39" s="22">
        <v>2</v>
      </c>
      <c r="U39" s="22" t="s">
        <v>22</v>
      </c>
      <c r="V39" s="22">
        <v>3</v>
      </c>
    </row>
    <row r="40" spans="1:22" ht="31.5" x14ac:dyDescent="0.25">
      <c r="A40" s="21" t="s">
        <v>48</v>
      </c>
      <c r="B40" s="22">
        <f>SUM(C40:D40)</f>
        <v>56</v>
      </c>
      <c r="C40" s="22">
        <v>28</v>
      </c>
      <c r="D40" s="22">
        <v>28</v>
      </c>
      <c r="E40" s="25">
        <f>+J40+N40+R40+V40</f>
        <v>4</v>
      </c>
      <c r="F40" s="3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v>2</v>
      </c>
      <c r="T40" s="22">
        <v>2</v>
      </c>
      <c r="U40" s="22" t="s">
        <v>22</v>
      </c>
      <c r="V40" s="22">
        <v>4</v>
      </c>
    </row>
    <row r="41" spans="1:22" ht="15.75" x14ac:dyDescent="0.25">
      <c r="A41" s="28" t="s">
        <v>49</v>
      </c>
      <c r="B41" s="28"/>
      <c r="C41" s="28"/>
      <c r="D41" s="28"/>
      <c r="E41" s="25">
        <f>SUM(E42:E44)</f>
        <v>11</v>
      </c>
      <c r="F41" s="2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15.75" x14ac:dyDescent="0.25">
      <c r="A42" s="21" t="s">
        <v>50</v>
      </c>
      <c r="B42" s="22">
        <f>SUM(C42:D42)</f>
        <v>56</v>
      </c>
      <c r="C42" s="22">
        <v>28</v>
      </c>
      <c r="D42" s="22">
        <v>28</v>
      </c>
      <c r="E42" s="25">
        <f>+J42+N42+R42+V42</f>
        <v>5</v>
      </c>
      <c r="F42" s="31"/>
      <c r="G42" s="22"/>
      <c r="H42" s="22"/>
      <c r="I42" s="22"/>
      <c r="J42" s="22"/>
      <c r="K42" s="22"/>
      <c r="L42" s="22"/>
      <c r="M42" s="22"/>
      <c r="N42" s="22"/>
      <c r="O42" s="22">
        <v>2</v>
      </c>
      <c r="P42" s="22">
        <v>2</v>
      </c>
      <c r="Q42" s="22" t="s">
        <v>22</v>
      </c>
      <c r="R42" s="22">
        <v>5</v>
      </c>
      <c r="S42" s="22"/>
      <c r="T42" s="22"/>
      <c r="U42" s="22"/>
      <c r="V42" s="22"/>
    </row>
    <row r="43" spans="1:22" ht="47.25" x14ac:dyDescent="0.25">
      <c r="A43" s="21" t="s">
        <v>51</v>
      </c>
      <c r="B43" s="22">
        <f>+C43+D43</f>
        <v>28</v>
      </c>
      <c r="C43" s="22">
        <v>0</v>
      </c>
      <c r="D43" s="22">
        <v>28</v>
      </c>
      <c r="E43" s="25">
        <v>3</v>
      </c>
      <c r="F43" s="3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2">
        <v>0</v>
      </c>
      <c r="T43" s="32">
        <v>2</v>
      </c>
      <c r="U43" s="32" t="s">
        <v>22</v>
      </c>
      <c r="V43" s="32">
        <v>3</v>
      </c>
    </row>
    <row r="44" spans="1:22" ht="31.5" x14ac:dyDescent="0.25">
      <c r="A44" s="21" t="s">
        <v>52</v>
      </c>
      <c r="B44" s="22">
        <f>SUM(C44:D44)</f>
        <v>42</v>
      </c>
      <c r="C44" s="22">
        <v>14</v>
      </c>
      <c r="D44" s="22">
        <v>28</v>
      </c>
      <c r="E44" s="25">
        <v>3</v>
      </c>
      <c r="F44" s="31"/>
      <c r="G44" s="22"/>
      <c r="H44" s="22"/>
      <c r="I44" s="22"/>
      <c r="J44" s="22"/>
      <c r="K44" s="22">
        <v>1</v>
      </c>
      <c r="L44" s="22">
        <v>2</v>
      </c>
      <c r="M44" s="22" t="s">
        <v>22</v>
      </c>
      <c r="N44" s="22">
        <v>3</v>
      </c>
      <c r="O44" s="25"/>
      <c r="P44" s="25"/>
      <c r="Q44" s="25"/>
      <c r="R44" s="25"/>
      <c r="S44" s="26"/>
      <c r="T44" s="26"/>
      <c r="U44" s="26"/>
      <c r="V44" s="26"/>
    </row>
    <row r="45" spans="1:22" ht="15.75" x14ac:dyDescent="0.25">
      <c r="A45" s="33" t="s">
        <v>53</v>
      </c>
      <c r="B45" s="25">
        <f>SUM(B9:B44)</f>
        <v>1134</v>
      </c>
      <c r="C45" s="25">
        <f>SUM(C9:C44)</f>
        <v>602</v>
      </c>
      <c r="D45" s="25">
        <f>SUM(D9:D44)</f>
        <v>532</v>
      </c>
      <c r="E45" s="25">
        <v>98</v>
      </c>
      <c r="F45" s="22"/>
      <c r="G45" s="25">
        <v>11</v>
      </c>
      <c r="H45" s="25">
        <v>11</v>
      </c>
      <c r="I45" s="25">
        <f t="shared" ref="I45:U45" si="4">SUM(I9:I44)</f>
        <v>0</v>
      </c>
      <c r="J45" s="34">
        <v>28</v>
      </c>
      <c r="K45" s="25">
        <f t="shared" si="4"/>
        <v>13</v>
      </c>
      <c r="L45" s="25">
        <f t="shared" si="4"/>
        <v>11</v>
      </c>
      <c r="M45" s="25">
        <f t="shared" si="4"/>
        <v>0</v>
      </c>
      <c r="N45" s="25">
        <v>27</v>
      </c>
      <c r="O45" s="25">
        <v>10</v>
      </c>
      <c r="P45" s="25">
        <v>8</v>
      </c>
      <c r="Q45" s="25">
        <f t="shared" si="4"/>
        <v>0</v>
      </c>
      <c r="R45" s="25">
        <v>22</v>
      </c>
      <c r="S45" s="25">
        <v>9</v>
      </c>
      <c r="T45" s="25">
        <v>8</v>
      </c>
      <c r="U45" s="25">
        <f t="shared" si="4"/>
        <v>0</v>
      </c>
      <c r="V45" s="25">
        <v>21</v>
      </c>
    </row>
    <row r="46" spans="1:22" ht="15.75" x14ac:dyDescent="0.25">
      <c r="A46" s="35"/>
      <c r="B46" s="35"/>
      <c r="C46" s="35"/>
      <c r="D46" s="35"/>
      <c r="E46" s="36"/>
      <c r="F46" s="37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15.75" x14ac:dyDescent="0.25">
      <c r="A47" s="24" t="s">
        <v>54</v>
      </c>
      <c r="B47" s="38"/>
      <c r="C47" s="39"/>
      <c r="D47" s="22"/>
      <c r="E47" s="25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5.75" x14ac:dyDescent="0.25">
      <c r="A48" s="24" t="s">
        <v>55</v>
      </c>
      <c r="B48" s="38">
        <f t="shared" ref="B48:B53" si="5">C48+D48</f>
        <v>28</v>
      </c>
      <c r="C48" s="39">
        <f t="shared" ref="C48:C53" si="6">(G48+K48+O48+S48)*15</f>
        <v>0</v>
      </c>
      <c r="D48" s="22">
        <v>28</v>
      </c>
      <c r="E48" s="25">
        <f t="shared" ref="E48:E53" si="7">+J48+N48+R48+V48</f>
        <v>3</v>
      </c>
      <c r="F48" s="22"/>
      <c r="G48" s="22"/>
      <c r="H48" s="22"/>
      <c r="I48" s="22"/>
      <c r="J48" s="22"/>
      <c r="K48" s="22"/>
      <c r="L48" s="22"/>
      <c r="M48" s="22"/>
      <c r="N48" s="22"/>
      <c r="O48" s="22">
        <v>0</v>
      </c>
      <c r="P48" s="22">
        <v>2</v>
      </c>
      <c r="Q48" s="22" t="s">
        <v>22</v>
      </c>
      <c r="R48" s="22">
        <v>3</v>
      </c>
      <c r="S48" s="22"/>
      <c r="T48" s="22"/>
      <c r="U48" s="22"/>
      <c r="V48" s="22"/>
    </row>
    <row r="49" spans="1:22" ht="15.75" x14ac:dyDescent="0.25">
      <c r="A49" s="24" t="s">
        <v>56</v>
      </c>
      <c r="B49" s="38">
        <f t="shared" si="5"/>
        <v>28</v>
      </c>
      <c r="C49" s="39">
        <f t="shared" si="6"/>
        <v>0</v>
      </c>
      <c r="D49" s="22">
        <v>28</v>
      </c>
      <c r="E49" s="25">
        <f t="shared" si="7"/>
        <v>3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>
        <v>0</v>
      </c>
      <c r="T49" s="22">
        <v>2</v>
      </c>
      <c r="U49" s="22" t="s">
        <v>22</v>
      </c>
      <c r="V49" s="22">
        <v>3</v>
      </c>
    </row>
    <row r="50" spans="1:22" ht="15.75" x14ac:dyDescent="0.25">
      <c r="A50" s="40" t="s">
        <v>57</v>
      </c>
      <c r="B50" s="41">
        <f t="shared" si="5"/>
        <v>28</v>
      </c>
      <c r="C50" s="38">
        <v>0</v>
      </c>
      <c r="D50" s="25">
        <v>28</v>
      </c>
      <c r="E50" s="25">
        <v>1</v>
      </c>
      <c r="F50" s="25"/>
      <c r="G50" s="22">
        <v>0</v>
      </c>
      <c r="H50" s="22">
        <v>2</v>
      </c>
      <c r="I50" s="22" t="s">
        <v>22</v>
      </c>
      <c r="J50" s="22">
        <v>1</v>
      </c>
      <c r="K50" s="2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ht="15.75" x14ac:dyDescent="0.25">
      <c r="A51" s="24" t="s">
        <v>58</v>
      </c>
      <c r="B51" s="38">
        <f t="shared" si="5"/>
        <v>28</v>
      </c>
      <c r="C51" s="39">
        <f>(G51+K51+O51+S51)*15</f>
        <v>0</v>
      </c>
      <c r="D51" s="22">
        <v>28</v>
      </c>
      <c r="E51" s="25">
        <f t="shared" si="7"/>
        <v>5</v>
      </c>
      <c r="F51" s="22"/>
      <c r="G51" s="22"/>
      <c r="H51" s="22"/>
      <c r="I51" s="22"/>
      <c r="J51" s="22"/>
      <c r="K51" s="22">
        <v>0</v>
      </c>
      <c r="L51" s="22">
        <v>2</v>
      </c>
      <c r="M51" s="22" t="s">
        <v>22</v>
      </c>
      <c r="N51" s="22">
        <v>5</v>
      </c>
      <c r="O51" s="22"/>
      <c r="P51" s="22"/>
      <c r="Q51" s="22"/>
      <c r="R51" s="22"/>
      <c r="S51" s="22"/>
      <c r="T51" s="22"/>
      <c r="U51" s="22"/>
      <c r="V51" s="22"/>
    </row>
    <row r="52" spans="1:22" ht="15.75" x14ac:dyDescent="0.25">
      <c r="A52" s="24" t="s">
        <v>59</v>
      </c>
      <c r="B52" s="38">
        <f t="shared" si="5"/>
        <v>28</v>
      </c>
      <c r="C52" s="39">
        <f t="shared" si="6"/>
        <v>0</v>
      </c>
      <c r="D52" s="22">
        <v>28</v>
      </c>
      <c r="E52" s="25">
        <f t="shared" si="7"/>
        <v>5</v>
      </c>
      <c r="F52" s="22"/>
      <c r="G52" s="22"/>
      <c r="H52" s="22"/>
      <c r="I52" s="22"/>
      <c r="J52" s="22"/>
      <c r="K52" s="22"/>
      <c r="L52" s="22"/>
      <c r="M52" s="22"/>
      <c r="N52" s="22"/>
      <c r="O52" s="22">
        <v>0</v>
      </c>
      <c r="P52" s="22">
        <v>2</v>
      </c>
      <c r="Q52" s="22" t="s">
        <v>22</v>
      </c>
      <c r="R52" s="22">
        <v>5</v>
      </c>
      <c r="S52" s="22"/>
      <c r="T52" s="22"/>
      <c r="U52" s="22"/>
      <c r="V52" s="22"/>
    </row>
    <row r="53" spans="1:22" ht="15.75" x14ac:dyDescent="0.25">
      <c r="A53" s="24" t="s">
        <v>60</v>
      </c>
      <c r="B53" s="38">
        <f t="shared" si="5"/>
        <v>28</v>
      </c>
      <c r="C53" s="39">
        <f t="shared" si="6"/>
        <v>0</v>
      </c>
      <c r="D53" s="22">
        <v>28</v>
      </c>
      <c r="E53" s="25">
        <f t="shared" si="7"/>
        <v>5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>
        <v>0</v>
      </c>
      <c r="T53" s="22">
        <v>2</v>
      </c>
      <c r="U53" s="22" t="s">
        <v>22</v>
      </c>
      <c r="V53" s="22">
        <v>5</v>
      </c>
    </row>
    <row r="54" spans="1:22" ht="15.75" x14ac:dyDescent="0.25">
      <c r="A54" s="33" t="s">
        <v>53</v>
      </c>
      <c r="B54" s="25">
        <f>SUM(B48:B53)</f>
        <v>168</v>
      </c>
      <c r="C54" s="25">
        <f>SUM(C48:C53)</f>
        <v>0</v>
      </c>
      <c r="D54" s="25">
        <f>SUM(D48:D53)</f>
        <v>168</v>
      </c>
      <c r="E54" s="25">
        <f>SUM(E48:E53)</f>
        <v>22</v>
      </c>
      <c r="F54" s="43"/>
      <c r="G54" s="22">
        <f>SUM(G47:G53)+G45</f>
        <v>11</v>
      </c>
      <c r="H54" s="22">
        <f>SUM(H47:H53)+H45</f>
        <v>13</v>
      </c>
      <c r="I54" s="22">
        <f>SUM(I47:I53)+I45</f>
        <v>0</v>
      </c>
      <c r="J54" s="25">
        <v>29</v>
      </c>
      <c r="K54" s="22">
        <f t="shared" ref="K54:V54" si="8">SUM(K47:K53)+K45</f>
        <v>13</v>
      </c>
      <c r="L54" s="22">
        <f t="shared" si="8"/>
        <v>13</v>
      </c>
      <c r="M54" s="22">
        <f t="shared" si="8"/>
        <v>0</v>
      </c>
      <c r="N54" s="25">
        <f t="shared" si="8"/>
        <v>32</v>
      </c>
      <c r="O54" s="22">
        <f t="shared" si="8"/>
        <v>10</v>
      </c>
      <c r="P54" s="22">
        <f t="shared" si="8"/>
        <v>12</v>
      </c>
      <c r="Q54" s="22">
        <f t="shared" si="8"/>
        <v>0</v>
      </c>
      <c r="R54" s="25">
        <f t="shared" si="8"/>
        <v>30</v>
      </c>
      <c r="S54" s="22">
        <f t="shared" si="8"/>
        <v>9</v>
      </c>
      <c r="T54" s="22">
        <f t="shared" si="8"/>
        <v>12</v>
      </c>
      <c r="U54" s="22">
        <f t="shared" si="8"/>
        <v>0</v>
      </c>
      <c r="V54" s="25">
        <f t="shared" si="8"/>
        <v>29</v>
      </c>
    </row>
    <row r="55" spans="1:22" ht="15.75" x14ac:dyDescent="0.25">
      <c r="A55" s="1"/>
      <c r="B55" s="25">
        <f>+B45+B54</f>
        <v>1302</v>
      </c>
      <c r="C55" s="25">
        <f>+C45+C54</f>
        <v>602</v>
      </c>
      <c r="D55" s="25">
        <f>+D45+D54</f>
        <v>700</v>
      </c>
      <c r="E55" s="25">
        <v>120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"/>
      <c r="B56" s="1"/>
      <c r="C56" s="1"/>
      <c r="D56" s="1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"/>
      <c r="B57" s="45">
        <f>SUM(C57:D57)</f>
        <v>1</v>
      </c>
      <c r="C57" s="45">
        <f>+C55/B55</f>
        <v>0.46236559139784944</v>
      </c>
      <c r="D57" s="45">
        <f>+D55/B55</f>
        <v>0.5376344086021505</v>
      </c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46"/>
      <c r="B58" s="46"/>
      <c r="C58" s="47"/>
      <c r="D58" s="47"/>
      <c r="E58" s="4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"/>
      <c r="B59" s="48" t="s">
        <v>61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"/>
      <c r="B60" s="1" t="s">
        <v>62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"/>
      <c r="B61" s="1" t="s">
        <v>63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"/>
      <c r="B62" s="1" t="s">
        <v>64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</sheetData>
  <mergeCells count="29">
    <mergeCell ref="A30:D30"/>
    <mergeCell ref="A34:D34"/>
    <mergeCell ref="A38:D38"/>
    <mergeCell ref="A41:D41"/>
    <mergeCell ref="A46:D46"/>
    <mergeCell ref="A8:D8"/>
    <mergeCell ref="A13:D13"/>
    <mergeCell ref="A17:D17"/>
    <mergeCell ref="A21:D21"/>
    <mergeCell ref="A24:D24"/>
    <mergeCell ref="A27:D27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2025-06-30T08:54:50Z</dcterms:created>
  <dcterms:modified xsi:type="dcterms:W3CDTF">2025-06-30T08:55:09Z</dcterms:modified>
</cp:coreProperties>
</file>