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intia\Desktop\"/>
    </mc:Choice>
  </mc:AlternateContent>
  <bookViews>
    <workbookView xWindow="0" yWindow="0" windowWidth="28800" windowHeight="1158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2" i="1" l="1"/>
  <c r="T42" i="1"/>
  <c r="S42" i="1"/>
  <c r="P42" i="1"/>
  <c r="O42" i="1"/>
  <c r="N42" i="1"/>
  <c r="K42" i="1"/>
  <c r="H42" i="1"/>
  <c r="G42" i="1"/>
  <c r="D42" i="1"/>
  <c r="E41" i="1"/>
  <c r="C41" i="1"/>
  <c r="B41" i="1"/>
  <c r="E40" i="1"/>
  <c r="C40" i="1"/>
  <c r="B40" i="1"/>
  <c r="E39" i="1"/>
  <c r="C39" i="1"/>
  <c r="B39" i="1" s="1"/>
  <c r="B38" i="1"/>
  <c r="E37" i="1"/>
  <c r="C37" i="1"/>
  <c r="B37" i="1" s="1"/>
  <c r="E36" i="1"/>
  <c r="E42" i="1" s="1"/>
  <c r="C36" i="1"/>
  <c r="C42" i="1" s="1"/>
  <c r="B36" i="1"/>
  <c r="B42" i="1" s="1"/>
  <c r="V33" i="1"/>
  <c r="T33" i="1"/>
  <c r="S33" i="1"/>
  <c r="R33" i="1"/>
  <c r="R42" i="1" s="1"/>
  <c r="P33" i="1"/>
  <c r="O33" i="1"/>
  <c r="N33" i="1"/>
  <c r="L33" i="1"/>
  <c r="L42" i="1" s="1"/>
  <c r="H33" i="1"/>
  <c r="G33" i="1"/>
  <c r="E32" i="1"/>
  <c r="B32" i="1"/>
  <c r="E31" i="1"/>
  <c r="C31" i="1"/>
  <c r="B31" i="1"/>
  <c r="E30" i="1"/>
  <c r="B30" i="1"/>
  <c r="E29" i="1"/>
  <c r="B29" i="1"/>
  <c r="E28" i="1"/>
  <c r="C28" i="1"/>
  <c r="C33" i="1" s="1"/>
  <c r="B28" i="1"/>
  <c r="E27" i="1"/>
  <c r="E26" i="1" s="1"/>
  <c r="B27" i="1"/>
  <c r="E25" i="1"/>
  <c r="B25" i="1"/>
  <c r="E24" i="1"/>
  <c r="B24" i="1"/>
  <c r="E23" i="1"/>
  <c r="B23" i="1"/>
  <c r="E22" i="1"/>
  <c r="B22" i="1"/>
  <c r="E21" i="1"/>
  <c r="B21" i="1"/>
  <c r="E20" i="1"/>
  <c r="B20" i="1"/>
  <c r="E19" i="1"/>
  <c r="B19" i="1"/>
  <c r="E18" i="1"/>
  <c r="E17" i="1"/>
  <c r="B17" i="1"/>
  <c r="E16" i="1"/>
  <c r="B16" i="1"/>
  <c r="E15" i="1"/>
  <c r="B15" i="1"/>
  <c r="E14" i="1"/>
  <c r="D14" i="1"/>
  <c r="B14" i="1" s="1"/>
  <c r="E13" i="1"/>
  <c r="B13" i="1"/>
  <c r="E12" i="1"/>
  <c r="B12" i="1"/>
  <c r="E11" i="1"/>
  <c r="B11" i="1"/>
  <c r="E10" i="1"/>
  <c r="E8" i="1" s="1"/>
  <c r="E33" i="1" s="1"/>
  <c r="E43" i="1" s="1"/>
  <c r="B10" i="1"/>
  <c r="E9" i="1"/>
  <c r="B9" i="1"/>
  <c r="C43" i="1" l="1"/>
  <c r="B33" i="1"/>
  <c r="B43" i="1" s="1"/>
  <c r="D33" i="1"/>
  <c r="D43" i="1" s="1"/>
  <c r="D45" i="1" l="1"/>
  <c r="C45" i="1"/>
  <c r="B45" i="1" s="1"/>
</calcChain>
</file>

<file path=xl/sharedStrings.xml><?xml version="1.0" encoding="utf-8"?>
<sst xmlns="http://schemas.openxmlformats.org/spreadsheetml/2006/main" count="98" uniqueCount="55">
  <si>
    <t>TANTÁRGY</t>
  </si>
  <si>
    <t>TANTÁRGYAK ÓRASZÁMA</t>
  </si>
  <si>
    <t>Egymásra-épülés</t>
  </si>
  <si>
    <t>ÉVEK, FÉLÉVEK, TANÍTÁSI HETEK SZÁMA HETI ÓRASZÁM</t>
  </si>
  <si>
    <t>ÖSSZES</t>
  </si>
  <si>
    <t>ELMÉLET</t>
  </si>
  <si>
    <t>GYAKORLAT</t>
  </si>
  <si>
    <t>KREDIT = (a+b)/30</t>
  </si>
  <si>
    <t>I.</t>
  </si>
  <si>
    <t>II.</t>
  </si>
  <si>
    <t>E</t>
  </si>
  <si>
    <t>GY</t>
  </si>
  <si>
    <t>V</t>
  </si>
  <si>
    <t>Kredit</t>
  </si>
  <si>
    <t>Gazdaságtudományi és társadalomtudományi ismeretek</t>
  </si>
  <si>
    <t>Alkalmazott statisztika</t>
  </si>
  <si>
    <t>K</t>
  </si>
  <si>
    <t>Numerikus pénzügyek I.</t>
  </si>
  <si>
    <t>G</t>
  </si>
  <si>
    <t>Pénzügyi matematika I.</t>
  </si>
  <si>
    <t>Numerikus pénzügyek II.</t>
  </si>
  <si>
    <t>Pénzügyi matematika II.</t>
  </si>
  <si>
    <t>Kutatásmódszertan</t>
  </si>
  <si>
    <t>Vállalkozások jogi környezete</t>
  </si>
  <si>
    <t>Statisztika és ökonometria</t>
  </si>
  <si>
    <t>Makropénzügyek</t>
  </si>
  <si>
    <t>Pénzügyi szakmai ismeretek</t>
  </si>
  <si>
    <t>Pénzügyi kimutatások elemzése</t>
  </si>
  <si>
    <t>Haladó vállalati pénzügyek</t>
  </si>
  <si>
    <t>Pénz- és tőkepiaci ismeretek</t>
  </si>
  <si>
    <t>Haladó pénzügyek</t>
  </si>
  <si>
    <t>Kockázatmenedzsment</t>
  </si>
  <si>
    <t>Vállalatértékelés</t>
  </si>
  <si>
    <t>Nemzetközi pénzügyek</t>
  </si>
  <si>
    <t>Speciális pénzügyi szakmai ismeretek</t>
  </si>
  <si>
    <t>Rendszerszemléletű számvitel</t>
  </si>
  <si>
    <t>Kötvény- és részvénypiacok</t>
  </si>
  <si>
    <t>Stratégiai és operatív kontrolling</t>
  </si>
  <si>
    <t>Banküzemtan</t>
  </si>
  <si>
    <t>Derivatív ügyletek</t>
  </si>
  <si>
    <t>Magyar és nemzetközi adózási ismeretek</t>
  </si>
  <si>
    <t>Összesen</t>
  </si>
  <si>
    <t>Kritériumok***</t>
  </si>
  <si>
    <t>szabadon választható 1. tárgy</t>
  </si>
  <si>
    <t>szabadon választható 2. tárgy</t>
  </si>
  <si>
    <t>Szaknyelv</t>
  </si>
  <si>
    <r>
      <t>Diplomadolgozat</t>
    </r>
    <r>
      <rPr>
        <sz val="8"/>
        <rFont val="Times New Roman"/>
        <family val="1"/>
        <charset val="238"/>
      </rPr>
      <t xml:space="preserve"> 1</t>
    </r>
  </si>
  <si>
    <t>Diplomadolgozat 2</t>
  </si>
  <si>
    <t>Diplomadolgozat 3</t>
  </si>
  <si>
    <t>magyarázat</t>
  </si>
  <si>
    <t>E = elméleti óra</t>
  </si>
  <si>
    <t>GY = gyakorlati óra</t>
  </si>
  <si>
    <t>V =Vizsga típusa</t>
  </si>
  <si>
    <t xml:space="preserve"> </t>
  </si>
  <si>
    <t>Pénzügy mesterképzés szak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</si>
</sst>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1" applyFont="1" applyBorder="1"/>
    <xf numFmtId="0" fontId="4" fillId="0" borderId="1" xfId="1" applyFont="1" applyBorder="1" applyAlignment="1">
      <alignment horizontal="center" wrapText="1"/>
    </xf>
    <xf numFmtId="0" fontId="2" fillId="0" borderId="1" xfId="1" applyFont="1" applyBorder="1"/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" fillId="0" borderId="0" xfId="2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9" fontId="2" fillId="0" borderId="0" xfId="1" applyNumberFormat="1" applyFont="1"/>
    <xf numFmtId="0" fontId="5" fillId="0" borderId="0" xfId="1" applyFont="1"/>
  </cellXfs>
  <cellStyles count="3">
    <cellStyle name="Normál" xfId="0" builtinId="0"/>
    <cellStyle name="Normál 2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A2" sqref="A2:A7"/>
    </sheetView>
  </sheetViews>
  <sheetFormatPr defaultRowHeight="15" x14ac:dyDescent="0.25"/>
  <cols>
    <col min="1" max="1" width="43" bestFit="1" customWidth="1"/>
    <col min="2" max="2" width="6.7109375" customWidth="1"/>
    <col min="3" max="3" width="6.28515625" customWidth="1"/>
    <col min="4" max="4" width="6.7109375" customWidth="1"/>
    <col min="5" max="5" width="6.28515625" customWidth="1"/>
    <col min="6" max="6" width="20.140625" customWidth="1"/>
    <col min="7" max="7" width="3.7109375" customWidth="1"/>
    <col min="8" max="8" width="3.85546875" customWidth="1"/>
    <col min="9" max="9" width="3.28515625" customWidth="1"/>
    <col min="10" max="10" width="5.140625" customWidth="1"/>
    <col min="11" max="12" width="3.85546875" customWidth="1"/>
    <col min="13" max="13" width="4.140625" customWidth="1"/>
    <col min="14" max="14" width="4.7109375" customWidth="1"/>
    <col min="15" max="16" width="3.85546875" customWidth="1"/>
    <col min="17" max="17" width="4" customWidth="1"/>
    <col min="18" max="18" width="5.140625" customWidth="1"/>
    <col min="19" max="20" width="3.85546875" customWidth="1"/>
    <col min="21" max="21" width="4.140625" customWidth="1"/>
    <col min="22" max="22" width="5.140625" customWidth="1"/>
  </cols>
  <sheetData>
    <row r="1" spans="1:23" x14ac:dyDescent="0.25">
      <c r="A1" s="1" t="s">
        <v>54</v>
      </c>
      <c r="B1" s="2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53</v>
      </c>
    </row>
    <row r="2" spans="1:23" x14ac:dyDescent="0.25">
      <c r="A2" s="4" t="s">
        <v>0</v>
      </c>
      <c r="B2" s="4" t="s">
        <v>1</v>
      </c>
      <c r="C2" s="5"/>
      <c r="D2" s="5"/>
      <c r="E2" s="5"/>
      <c r="F2" s="5" t="s">
        <v>2</v>
      </c>
      <c r="G2" s="6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2"/>
    </row>
    <row r="3" spans="1:23" x14ac:dyDescent="0.25">
      <c r="A3" s="4"/>
      <c r="B3" s="5"/>
      <c r="C3" s="5"/>
      <c r="D3" s="5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2"/>
    </row>
    <row r="4" spans="1:23" x14ac:dyDescent="0.25">
      <c r="A4" s="4"/>
      <c r="B4" s="7" t="s">
        <v>4</v>
      </c>
      <c r="C4" s="7" t="s">
        <v>5</v>
      </c>
      <c r="D4" s="7" t="s">
        <v>6</v>
      </c>
      <c r="E4" s="8" t="s">
        <v>7</v>
      </c>
      <c r="F4" s="5"/>
      <c r="G4" s="4" t="s">
        <v>8</v>
      </c>
      <c r="H4" s="4"/>
      <c r="I4" s="4"/>
      <c r="J4" s="4"/>
      <c r="K4" s="4"/>
      <c r="L4" s="4"/>
      <c r="M4" s="4"/>
      <c r="N4" s="4"/>
      <c r="O4" s="4" t="s">
        <v>9</v>
      </c>
      <c r="P4" s="4"/>
      <c r="Q4" s="4"/>
      <c r="R4" s="4"/>
      <c r="S4" s="4"/>
      <c r="T4" s="4"/>
      <c r="U4" s="4"/>
      <c r="V4" s="4"/>
      <c r="W4" s="2"/>
    </row>
    <row r="5" spans="1:23" x14ac:dyDescent="0.25">
      <c r="A5" s="4"/>
      <c r="B5" s="7"/>
      <c r="C5" s="7"/>
      <c r="D5" s="7"/>
      <c r="E5" s="8"/>
      <c r="F5" s="5"/>
      <c r="G5" s="4">
        <v>1</v>
      </c>
      <c r="H5" s="4"/>
      <c r="I5" s="4"/>
      <c r="J5" s="4"/>
      <c r="K5" s="4">
        <v>2</v>
      </c>
      <c r="L5" s="4"/>
      <c r="M5" s="4"/>
      <c r="N5" s="4"/>
      <c r="O5" s="4">
        <v>3</v>
      </c>
      <c r="P5" s="4"/>
      <c r="Q5" s="4"/>
      <c r="R5" s="4"/>
      <c r="S5" s="4">
        <v>4</v>
      </c>
      <c r="T5" s="4"/>
      <c r="U5" s="4"/>
      <c r="V5" s="4"/>
      <c r="W5" s="2"/>
    </row>
    <row r="6" spans="1:23" x14ac:dyDescent="0.25">
      <c r="A6" s="4"/>
      <c r="B6" s="7"/>
      <c r="C6" s="7"/>
      <c r="D6" s="7"/>
      <c r="E6" s="8"/>
      <c r="F6" s="5"/>
      <c r="G6" s="4">
        <v>15</v>
      </c>
      <c r="H6" s="4"/>
      <c r="I6" s="4"/>
      <c r="J6" s="4"/>
      <c r="K6" s="4">
        <v>15</v>
      </c>
      <c r="L6" s="4"/>
      <c r="M6" s="4"/>
      <c r="N6" s="4"/>
      <c r="O6" s="4">
        <v>15</v>
      </c>
      <c r="P6" s="4"/>
      <c r="Q6" s="4"/>
      <c r="R6" s="4"/>
      <c r="S6" s="4">
        <v>15</v>
      </c>
      <c r="T6" s="4"/>
      <c r="U6" s="4"/>
      <c r="V6" s="4"/>
      <c r="W6" s="2"/>
    </row>
    <row r="7" spans="1:23" ht="22.5" x14ac:dyDescent="0.25">
      <c r="A7" s="4"/>
      <c r="B7" s="7"/>
      <c r="C7" s="7"/>
      <c r="D7" s="7"/>
      <c r="E7" s="8"/>
      <c r="F7" s="5"/>
      <c r="G7" s="9" t="s">
        <v>10</v>
      </c>
      <c r="H7" s="9" t="s">
        <v>11</v>
      </c>
      <c r="I7" s="9" t="s">
        <v>12</v>
      </c>
      <c r="J7" s="9" t="s">
        <v>13</v>
      </c>
      <c r="K7" s="9" t="s">
        <v>10</v>
      </c>
      <c r="L7" s="9" t="s">
        <v>11</v>
      </c>
      <c r="M7" s="9" t="s">
        <v>12</v>
      </c>
      <c r="N7" s="9" t="s">
        <v>13</v>
      </c>
      <c r="O7" s="9" t="s">
        <v>10</v>
      </c>
      <c r="P7" s="9" t="s">
        <v>11</v>
      </c>
      <c r="Q7" s="9" t="s">
        <v>12</v>
      </c>
      <c r="R7" s="9" t="s">
        <v>13</v>
      </c>
      <c r="S7" s="9" t="s">
        <v>10</v>
      </c>
      <c r="T7" s="9" t="s">
        <v>11</v>
      </c>
      <c r="U7" s="9" t="s">
        <v>12</v>
      </c>
      <c r="V7" s="9" t="s">
        <v>13</v>
      </c>
      <c r="W7" s="2"/>
    </row>
    <row r="8" spans="1:23" x14ac:dyDescent="0.25">
      <c r="A8" s="10" t="s">
        <v>14</v>
      </c>
      <c r="B8" s="10"/>
      <c r="C8" s="10"/>
      <c r="D8" s="10"/>
      <c r="E8" s="11">
        <f>SUM(E9:E17)</f>
        <v>42</v>
      </c>
      <c r="F8" s="9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2"/>
    </row>
    <row r="9" spans="1:23" x14ac:dyDescent="0.25">
      <c r="A9" s="13" t="s">
        <v>15</v>
      </c>
      <c r="B9" s="9">
        <f>C9+D9</f>
        <v>56</v>
      </c>
      <c r="C9" s="9">
        <v>28</v>
      </c>
      <c r="D9" s="9">
        <v>28</v>
      </c>
      <c r="E9" s="14">
        <f t="shared" ref="E9:E17" si="0">+J9+N9+R9+V9</f>
        <v>5</v>
      </c>
      <c r="F9" s="9"/>
      <c r="G9" s="9">
        <v>2</v>
      </c>
      <c r="H9" s="9">
        <v>2</v>
      </c>
      <c r="I9" s="9" t="s">
        <v>16</v>
      </c>
      <c r="J9" s="9">
        <v>5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2"/>
    </row>
    <row r="10" spans="1:23" x14ac:dyDescent="0.25">
      <c r="A10" s="13" t="s">
        <v>17</v>
      </c>
      <c r="B10" s="9">
        <f t="shared" ref="B10:B17" si="1">C10+D10</f>
        <v>56</v>
      </c>
      <c r="C10" s="9">
        <v>14</v>
      </c>
      <c r="D10" s="9">
        <v>42</v>
      </c>
      <c r="E10" s="14">
        <f t="shared" si="0"/>
        <v>5</v>
      </c>
      <c r="F10" s="9"/>
      <c r="G10" s="9">
        <v>1</v>
      </c>
      <c r="H10" s="9">
        <v>3</v>
      </c>
      <c r="I10" s="9" t="s">
        <v>18</v>
      </c>
      <c r="J10" s="9">
        <v>5</v>
      </c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2"/>
    </row>
    <row r="11" spans="1:23" x14ac:dyDescent="0.25">
      <c r="A11" s="13" t="s">
        <v>19</v>
      </c>
      <c r="B11" s="9">
        <f t="shared" si="1"/>
        <v>56</v>
      </c>
      <c r="C11" s="9">
        <v>14</v>
      </c>
      <c r="D11" s="9">
        <v>42</v>
      </c>
      <c r="E11" s="14">
        <f t="shared" si="0"/>
        <v>5</v>
      </c>
      <c r="F11" s="9"/>
      <c r="G11" s="9">
        <v>1</v>
      </c>
      <c r="H11" s="9">
        <v>3</v>
      </c>
      <c r="I11" s="9" t="s">
        <v>18</v>
      </c>
      <c r="J11" s="9">
        <v>5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2"/>
    </row>
    <row r="12" spans="1:23" x14ac:dyDescent="0.25">
      <c r="A12" s="13" t="s">
        <v>20</v>
      </c>
      <c r="B12" s="9">
        <f t="shared" si="1"/>
        <v>56</v>
      </c>
      <c r="C12" s="9">
        <v>14</v>
      </c>
      <c r="D12" s="9">
        <v>42</v>
      </c>
      <c r="E12" s="14">
        <f t="shared" si="0"/>
        <v>5</v>
      </c>
      <c r="F12" s="13" t="s">
        <v>17</v>
      </c>
      <c r="G12" s="9"/>
      <c r="H12" s="9"/>
      <c r="I12" s="9"/>
      <c r="J12" s="9"/>
      <c r="K12" s="9">
        <v>1</v>
      </c>
      <c r="L12" s="9">
        <v>3</v>
      </c>
      <c r="M12" s="9" t="s">
        <v>18</v>
      </c>
      <c r="N12" s="9">
        <v>5</v>
      </c>
      <c r="O12" s="9"/>
      <c r="P12" s="9"/>
      <c r="Q12" s="9"/>
      <c r="R12" s="9"/>
      <c r="S12" s="9"/>
      <c r="T12" s="9"/>
      <c r="U12" s="9"/>
      <c r="V12" s="9"/>
      <c r="W12" s="2"/>
    </row>
    <row r="13" spans="1:23" x14ac:dyDescent="0.25">
      <c r="A13" s="13" t="s">
        <v>21</v>
      </c>
      <c r="B13" s="9">
        <f t="shared" si="1"/>
        <v>56</v>
      </c>
      <c r="C13" s="9">
        <v>14</v>
      </c>
      <c r="D13" s="9">
        <v>42</v>
      </c>
      <c r="E13" s="14">
        <f t="shared" si="0"/>
        <v>5</v>
      </c>
      <c r="F13" s="13" t="s">
        <v>19</v>
      </c>
      <c r="G13" s="9"/>
      <c r="H13" s="9"/>
      <c r="I13" s="9"/>
      <c r="J13" s="9"/>
      <c r="K13" s="9">
        <v>1</v>
      </c>
      <c r="L13" s="9">
        <v>3</v>
      </c>
      <c r="M13" s="9" t="s">
        <v>18</v>
      </c>
      <c r="N13" s="9">
        <v>5</v>
      </c>
      <c r="O13" s="9"/>
      <c r="P13" s="9"/>
      <c r="Q13" s="9"/>
      <c r="R13" s="9"/>
      <c r="S13" s="9"/>
      <c r="T13" s="9"/>
      <c r="U13" s="9"/>
      <c r="V13" s="9"/>
      <c r="W13" s="2"/>
    </row>
    <row r="14" spans="1:23" x14ac:dyDescent="0.25">
      <c r="A14" s="13" t="s">
        <v>22</v>
      </c>
      <c r="B14" s="9">
        <f t="shared" si="1"/>
        <v>28</v>
      </c>
      <c r="C14" s="9">
        <v>28</v>
      </c>
      <c r="D14" s="9">
        <f t="shared" ref="D14" si="2">(H14+L14+P14+T14)*15</f>
        <v>0</v>
      </c>
      <c r="E14" s="14">
        <f t="shared" si="0"/>
        <v>4</v>
      </c>
      <c r="F14" s="15"/>
      <c r="G14" s="9"/>
      <c r="H14" s="9"/>
      <c r="I14" s="9"/>
      <c r="J14" s="9"/>
      <c r="K14" s="9">
        <v>2</v>
      </c>
      <c r="L14" s="9">
        <v>0</v>
      </c>
      <c r="M14" s="9" t="s">
        <v>18</v>
      </c>
      <c r="N14" s="9">
        <v>4</v>
      </c>
      <c r="O14" s="9"/>
      <c r="P14" s="9"/>
      <c r="Q14" s="9"/>
      <c r="R14" s="9"/>
      <c r="S14" s="9"/>
      <c r="T14" s="9"/>
      <c r="U14" s="9"/>
      <c r="V14" s="9"/>
      <c r="W14" s="2"/>
    </row>
    <row r="15" spans="1:23" x14ac:dyDescent="0.25">
      <c r="A15" s="13" t="s">
        <v>23</v>
      </c>
      <c r="B15" s="9">
        <f t="shared" si="1"/>
        <v>28</v>
      </c>
      <c r="C15" s="9">
        <v>28</v>
      </c>
      <c r="D15" s="9">
        <v>0</v>
      </c>
      <c r="E15" s="14">
        <f t="shared" si="0"/>
        <v>4</v>
      </c>
      <c r="F15" s="15"/>
      <c r="G15" s="9"/>
      <c r="H15" s="9"/>
      <c r="I15" s="9"/>
      <c r="J15" s="9"/>
      <c r="K15" s="9"/>
      <c r="L15" s="9"/>
      <c r="M15" s="9"/>
      <c r="N15" s="9"/>
      <c r="O15" s="9">
        <v>2</v>
      </c>
      <c r="P15" s="9">
        <v>0</v>
      </c>
      <c r="Q15" s="9" t="s">
        <v>16</v>
      </c>
      <c r="R15" s="9">
        <v>4</v>
      </c>
      <c r="S15" s="9"/>
      <c r="T15" s="9"/>
      <c r="U15" s="9"/>
      <c r="V15" s="9"/>
      <c r="W15" s="2"/>
    </row>
    <row r="16" spans="1:23" x14ac:dyDescent="0.25">
      <c r="A16" s="13" t="s">
        <v>24</v>
      </c>
      <c r="B16" s="9">
        <f t="shared" si="1"/>
        <v>56</v>
      </c>
      <c r="C16" s="9">
        <v>28</v>
      </c>
      <c r="D16" s="9">
        <v>28</v>
      </c>
      <c r="E16" s="14">
        <f t="shared" si="0"/>
        <v>5</v>
      </c>
      <c r="F16" s="13" t="s">
        <v>15</v>
      </c>
      <c r="G16" s="9"/>
      <c r="H16" s="9"/>
      <c r="I16" s="9"/>
      <c r="J16" s="9"/>
      <c r="K16" s="9"/>
      <c r="L16" s="9"/>
      <c r="M16" s="9"/>
      <c r="N16" s="9"/>
      <c r="O16" s="9">
        <v>2</v>
      </c>
      <c r="P16" s="9">
        <v>2</v>
      </c>
      <c r="Q16" s="9" t="s">
        <v>16</v>
      </c>
      <c r="R16" s="9">
        <v>5</v>
      </c>
      <c r="S16" s="9"/>
      <c r="T16" s="9"/>
      <c r="U16" s="9"/>
      <c r="V16" s="9"/>
      <c r="W16" s="2"/>
    </row>
    <row r="17" spans="1:23" x14ac:dyDescent="0.25">
      <c r="A17" s="13" t="s">
        <v>25</v>
      </c>
      <c r="B17" s="9">
        <f t="shared" si="1"/>
        <v>28</v>
      </c>
      <c r="C17" s="9">
        <v>0</v>
      </c>
      <c r="D17" s="9">
        <v>28</v>
      </c>
      <c r="E17" s="14">
        <f t="shared" si="0"/>
        <v>4</v>
      </c>
      <c r="F17" s="15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>
        <v>0</v>
      </c>
      <c r="T17" s="9">
        <v>2</v>
      </c>
      <c r="U17" s="9" t="s">
        <v>18</v>
      </c>
      <c r="V17" s="9">
        <v>4</v>
      </c>
      <c r="W17" s="2"/>
    </row>
    <row r="18" spans="1:23" x14ac:dyDescent="0.25">
      <c r="A18" s="16" t="s">
        <v>26</v>
      </c>
      <c r="B18" s="16"/>
      <c r="C18" s="16"/>
      <c r="D18" s="16"/>
      <c r="E18" s="17">
        <f>SUM(E19:E25)</f>
        <v>32</v>
      </c>
      <c r="F18" s="1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2"/>
    </row>
    <row r="19" spans="1:23" x14ac:dyDescent="0.25">
      <c r="A19" s="13" t="s">
        <v>27</v>
      </c>
      <c r="B19" s="9">
        <f t="shared" ref="B19:B32" si="3">SUM(C19:D19)</f>
        <v>56</v>
      </c>
      <c r="C19" s="9">
        <v>28</v>
      </c>
      <c r="D19" s="9">
        <v>28</v>
      </c>
      <c r="E19" s="14">
        <f t="shared" ref="E19:E32" si="4">+J19+N19+R19+V19</f>
        <v>5</v>
      </c>
      <c r="F19" s="18"/>
      <c r="G19" s="9">
        <v>2</v>
      </c>
      <c r="H19" s="9">
        <v>2</v>
      </c>
      <c r="I19" s="9" t="s">
        <v>18</v>
      </c>
      <c r="J19" s="9">
        <v>5</v>
      </c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2"/>
    </row>
    <row r="20" spans="1:23" x14ac:dyDescent="0.25">
      <c r="A20" s="13" t="s">
        <v>28</v>
      </c>
      <c r="B20" s="9">
        <f t="shared" si="3"/>
        <v>56</v>
      </c>
      <c r="C20" s="9">
        <v>28</v>
      </c>
      <c r="D20" s="9">
        <v>28</v>
      </c>
      <c r="E20" s="14">
        <f t="shared" si="4"/>
        <v>5</v>
      </c>
      <c r="F20" s="18"/>
      <c r="G20" s="9"/>
      <c r="H20" s="9"/>
      <c r="I20" s="9"/>
      <c r="J20" s="9"/>
      <c r="K20" s="9">
        <v>2</v>
      </c>
      <c r="L20" s="9">
        <v>2</v>
      </c>
      <c r="M20" s="9" t="s">
        <v>18</v>
      </c>
      <c r="N20" s="9">
        <v>5</v>
      </c>
      <c r="O20" s="9"/>
      <c r="P20" s="9"/>
      <c r="Q20" s="9"/>
      <c r="R20" s="9"/>
      <c r="S20" s="9"/>
      <c r="T20" s="9"/>
      <c r="U20" s="9"/>
      <c r="V20" s="9"/>
      <c r="W20" s="2"/>
    </row>
    <row r="21" spans="1:23" x14ac:dyDescent="0.25">
      <c r="A21" s="13" t="s">
        <v>29</v>
      </c>
      <c r="B21" s="9">
        <f t="shared" si="3"/>
        <v>42</v>
      </c>
      <c r="C21" s="9">
        <v>14</v>
      </c>
      <c r="D21" s="9">
        <v>28</v>
      </c>
      <c r="E21" s="14">
        <f t="shared" si="4"/>
        <v>4</v>
      </c>
      <c r="F21" s="18"/>
      <c r="G21" s="9"/>
      <c r="H21" s="9"/>
      <c r="I21" s="9"/>
      <c r="J21" s="9"/>
      <c r="K21" s="9">
        <v>1</v>
      </c>
      <c r="L21" s="9">
        <v>2</v>
      </c>
      <c r="M21" s="9" t="s">
        <v>16</v>
      </c>
      <c r="N21" s="9">
        <v>4</v>
      </c>
      <c r="O21" s="9"/>
      <c r="P21" s="9"/>
      <c r="Q21" s="9"/>
      <c r="R21" s="9"/>
      <c r="S21" s="9"/>
      <c r="T21" s="9"/>
      <c r="U21" s="9"/>
      <c r="V21" s="9"/>
      <c r="W21" s="2"/>
    </row>
    <row r="22" spans="1:23" x14ac:dyDescent="0.25">
      <c r="A22" s="19" t="s">
        <v>30</v>
      </c>
      <c r="B22" s="9">
        <f t="shared" si="3"/>
        <v>56</v>
      </c>
      <c r="C22" s="9">
        <v>28</v>
      </c>
      <c r="D22" s="9">
        <v>28</v>
      </c>
      <c r="E22" s="14">
        <f t="shared" si="4"/>
        <v>5</v>
      </c>
      <c r="F22" s="13" t="s">
        <v>20</v>
      </c>
      <c r="G22" s="9"/>
      <c r="H22" s="9"/>
      <c r="I22" s="9"/>
      <c r="J22" s="9"/>
      <c r="K22" s="9"/>
      <c r="L22" s="9"/>
      <c r="M22" s="9"/>
      <c r="N22" s="9"/>
      <c r="O22" s="9">
        <v>2</v>
      </c>
      <c r="P22" s="9">
        <v>2</v>
      </c>
      <c r="Q22" s="9" t="s">
        <v>16</v>
      </c>
      <c r="R22" s="9">
        <v>5</v>
      </c>
      <c r="S22" s="9"/>
      <c r="T22" s="9"/>
      <c r="U22" s="9"/>
      <c r="V22" s="9"/>
      <c r="W22" s="2"/>
    </row>
    <row r="23" spans="1:23" x14ac:dyDescent="0.25">
      <c r="A23" s="13" t="s">
        <v>31</v>
      </c>
      <c r="B23" s="9">
        <f t="shared" si="3"/>
        <v>28</v>
      </c>
      <c r="C23" s="9">
        <v>0</v>
      </c>
      <c r="D23" s="9">
        <v>28</v>
      </c>
      <c r="E23" s="14">
        <f t="shared" si="4"/>
        <v>3</v>
      </c>
      <c r="F23" s="18"/>
      <c r="G23" s="9"/>
      <c r="H23" s="9"/>
      <c r="I23" s="9"/>
      <c r="J23" s="9"/>
      <c r="K23" s="9"/>
      <c r="L23" s="9"/>
      <c r="M23" s="9"/>
      <c r="N23" s="9"/>
      <c r="O23" s="9">
        <v>0</v>
      </c>
      <c r="P23" s="9">
        <v>2</v>
      </c>
      <c r="Q23" s="9" t="s">
        <v>18</v>
      </c>
      <c r="R23" s="9">
        <v>3</v>
      </c>
      <c r="S23" s="9"/>
      <c r="T23" s="9"/>
      <c r="U23" s="9"/>
      <c r="V23" s="9"/>
      <c r="W23" s="2"/>
    </row>
    <row r="24" spans="1:23" x14ac:dyDescent="0.25">
      <c r="A24" s="13" t="s">
        <v>32</v>
      </c>
      <c r="B24" s="9">
        <f t="shared" si="3"/>
        <v>56</v>
      </c>
      <c r="C24" s="9">
        <v>28</v>
      </c>
      <c r="D24" s="9">
        <v>28</v>
      </c>
      <c r="E24" s="14">
        <f t="shared" si="4"/>
        <v>5</v>
      </c>
      <c r="F24" s="1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>
        <v>2</v>
      </c>
      <c r="T24" s="9">
        <v>2</v>
      </c>
      <c r="U24" s="9" t="s">
        <v>16</v>
      </c>
      <c r="V24" s="9">
        <v>5</v>
      </c>
      <c r="W24" s="2"/>
    </row>
    <row r="25" spans="1:23" x14ac:dyDescent="0.25">
      <c r="A25" s="13" t="s">
        <v>33</v>
      </c>
      <c r="B25" s="9">
        <f t="shared" si="3"/>
        <v>56</v>
      </c>
      <c r="C25" s="9">
        <v>28</v>
      </c>
      <c r="D25" s="9">
        <v>28</v>
      </c>
      <c r="E25" s="14">
        <f t="shared" si="4"/>
        <v>5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v>2</v>
      </c>
      <c r="T25" s="9">
        <v>2</v>
      </c>
      <c r="U25" s="9" t="s">
        <v>16</v>
      </c>
      <c r="V25" s="9">
        <v>5</v>
      </c>
      <c r="W25" s="2"/>
    </row>
    <row r="26" spans="1:23" x14ac:dyDescent="0.25">
      <c r="A26" s="16" t="s">
        <v>34</v>
      </c>
      <c r="B26" s="16"/>
      <c r="C26" s="16"/>
      <c r="D26" s="16"/>
      <c r="E26" s="17">
        <f>SUM(E27:E32)</f>
        <v>24</v>
      </c>
      <c r="F26" s="1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2"/>
    </row>
    <row r="27" spans="1:23" x14ac:dyDescent="0.25">
      <c r="A27" s="13" t="s">
        <v>35</v>
      </c>
      <c r="B27" s="9">
        <f t="shared" si="3"/>
        <v>56</v>
      </c>
      <c r="C27" s="9">
        <v>28</v>
      </c>
      <c r="D27" s="9">
        <v>28</v>
      </c>
      <c r="E27" s="14">
        <f t="shared" si="4"/>
        <v>5</v>
      </c>
      <c r="F27" s="18"/>
      <c r="G27" s="9">
        <v>2</v>
      </c>
      <c r="H27" s="9">
        <v>2</v>
      </c>
      <c r="I27" s="9" t="s">
        <v>18</v>
      </c>
      <c r="J27" s="9">
        <v>5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2"/>
    </row>
    <row r="28" spans="1:23" x14ac:dyDescent="0.25">
      <c r="A28" s="13" t="s">
        <v>36</v>
      </c>
      <c r="B28" s="9">
        <f t="shared" si="3"/>
        <v>28</v>
      </c>
      <c r="C28" s="9">
        <f t="shared" ref="C28:C31" si="5">(G28+K28+O28+S28)*15</f>
        <v>0</v>
      </c>
      <c r="D28" s="9">
        <v>28</v>
      </c>
      <c r="E28" s="14">
        <f t="shared" si="4"/>
        <v>3</v>
      </c>
      <c r="F28" s="18"/>
      <c r="G28" s="9"/>
      <c r="H28" s="9"/>
      <c r="I28" s="9"/>
      <c r="J28" s="9"/>
      <c r="K28" s="9"/>
      <c r="L28" s="9"/>
      <c r="M28" s="9"/>
      <c r="N28" s="9"/>
      <c r="O28" s="9">
        <v>0</v>
      </c>
      <c r="P28" s="9">
        <v>2</v>
      </c>
      <c r="Q28" s="9" t="s">
        <v>18</v>
      </c>
      <c r="R28" s="9">
        <v>3</v>
      </c>
      <c r="S28" s="9"/>
      <c r="T28" s="9"/>
      <c r="U28" s="9"/>
      <c r="V28" s="9"/>
      <c r="W28" s="2"/>
    </row>
    <row r="29" spans="1:23" x14ac:dyDescent="0.25">
      <c r="A29" s="13" t="s">
        <v>37</v>
      </c>
      <c r="B29" s="9">
        <f t="shared" si="3"/>
        <v>42</v>
      </c>
      <c r="C29" s="9">
        <v>14</v>
      </c>
      <c r="D29" s="9">
        <v>28</v>
      </c>
      <c r="E29" s="14">
        <f t="shared" si="4"/>
        <v>4</v>
      </c>
      <c r="F29" s="18"/>
      <c r="G29" s="9"/>
      <c r="H29" s="9"/>
      <c r="I29" s="9"/>
      <c r="J29" s="9"/>
      <c r="K29" s="9"/>
      <c r="L29" s="9"/>
      <c r="M29" s="9"/>
      <c r="N29" s="9"/>
      <c r="O29" s="9">
        <v>1</v>
      </c>
      <c r="P29" s="9">
        <v>2</v>
      </c>
      <c r="Q29" s="9" t="s">
        <v>18</v>
      </c>
      <c r="R29" s="9">
        <v>4</v>
      </c>
      <c r="S29" s="9"/>
      <c r="T29" s="9"/>
      <c r="U29" s="9"/>
      <c r="V29" s="9"/>
      <c r="W29" s="2"/>
    </row>
    <row r="30" spans="1:23" x14ac:dyDescent="0.25">
      <c r="A30" s="13" t="s">
        <v>38</v>
      </c>
      <c r="B30" s="9">
        <f t="shared" si="3"/>
        <v>42</v>
      </c>
      <c r="C30" s="9">
        <v>14</v>
      </c>
      <c r="D30" s="9">
        <v>28</v>
      </c>
      <c r="E30" s="14">
        <f t="shared" si="4"/>
        <v>5</v>
      </c>
      <c r="F30" s="1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>
        <v>1</v>
      </c>
      <c r="T30" s="9">
        <v>2</v>
      </c>
      <c r="U30" s="9" t="s">
        <v>18</v>
      </c>
      <c r="V30" s="9">
        <v>5</v>
      </c>
      <c r="W30" s="2"/>
    </row>
    <row r="31" spans="1:23" x14ac:dyDescent="0.25">
      <c r="A31" s="13" t="s">
        <v>39</v>
      </c>
      <c r="B31" s="9">
        <f t="shared" si="3"/>
        <v>28</v>
      </c>
      <c r="C31" s="9">
        <f t="shared" si="5"/>
        <v>0</v>
      </c>
      <c r="D31" s="9">
        <v>28</v>
      </c>
      <c r="E31" s="14">
        <f t="shared" si="4"/>
        <v>3</v>
      </c>
      <c r="F31" s="1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>
        <v>0</v>
      </c>
      <c r="T31" s="9">
        <v>2</v>
      </c>
      <c r="U31" s="9" t="s">
        <v>18</v>
      </c>
      <c r="V31" s="9">
        <v>3</v>
      </c>
      <c r="W31" s="2"/>
    </row>
    <row r="32" spans="1:23" x14ac:dyDescent="0.25">
      <c r="A32" s="13" t="s">
        <v>40</v>
      </c>
      <c r="B32" s="9">
        <f t="shared" si="3"/>
        <v>42</v>
      </c>
      <c r="C32" s="9">
        <v>14</v>
      </c>
      <c r="D32" s="9">
        <v>28</v>
      </c>
      <c r="E32" s="14">
        <f t="shared" si="4"/>
        <v>4</v>
      </c>
      <c r="F32" s="1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>
        <v>1</v>
      </c>
      <c r="T32" s="9">
        <v>2</v>
      </c>
      <c r="U32" s="9" t="s">
        <v>18</v>
      </c>
      <c r="V32" s="9">
        <v>4</v>
      </c>
      <c r="W32" s="2"/>
    </row>
    <row r="33" spans="1:23" x14ac:dyDescent="0.25">
      <c r="A33" s="20" t="s">
        <v>41</v>
      </c>
      <c r="B33" s="14">
        <f>SUM(B9:B32)</f>
        <v>1008</v>
      </c>
      <c r="C33" s="14">
        <f>SUM(C9:C32)</f>
        <v>392</v>
      </c>
      <c r="D33" s="14">
        <f>SUM(D9:D32)</f>
        <v>616</v>
      </c>
      <c r="E33" s="14">
        <f>E8+E18+E26</f>
        <v>98</v>
      </c>
      <c r="F33" s="9"/>
      <c r="G33" s="14">
        <f>SUM(G9:G32)</f>
        <v>8</v>
      </c>
      <c r="H33" s="14">
        <f>SUM(H9:H32)</f>
        <v>12</v>
      </c>
      <c r="I33" s="14"/>
      <c r="J33" s="17">
        <v>29</v>
      </c>
      <c r="K33" s="14">
        <v>8</v>
      </c>
      <c r="L33" s="14">
        <f>SUM(L9:L32)</f>
        <v>10</v>
      </c>
      <c r="M33" s="14"/>
      <c r="N33" s="17">
        <f>SUM(N9:N32)</f>
        <v>23</v>
      </c>
      <c r="O33" s="14">
        <f>SUM(O9:O32)</f>
        <v>7</v>
      </c>
      <c r="P33" s="14">
        <f>SUM(P9:P32)</f>
        <v>10</v>
      </c>
      <c r="Q33" s="14"/>
      <c r="R33" s="17">
        <f>SUM(R9:R32)</f>
        <v>24</v>
      </c>
      <c r="S33" s="14">
        <f>SUM(S9:S32)</f>
        <v>6</v>
      </c>
      <c r="T33" s="14">
        <f>SUM(T9:T32)</f>
        <v>12</v>
      </c>
      <c r="U33" s="14"/>
      <c r="V33" s="17">
        <f>SUM(V9:V32)</f>
        <v>26</v>
      </c>
      <c r="W33" s="2"/>
    </row>
    <row r="34" spans="1:23" x14ac:dyDescent="0.25">
      <c r="A34" s="21"/>
      <c r="B34" s="21"/>
      <c r="C34" s="21"/>
      <c r="D34" s="21"/>
      <c r="E34" s="22"/>
      <c r="F34" s="9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"/>
    </row>
    <row r="35" spans="1:23" x14ac:dyDescent="0.25">
      <c r="A35" s="23" t="s">
        <v>42</v>
      </c>
      <c r="B35" s="24"/>
      <c r="C35" s="25"/>
      <c r="D35" s="9"/>
      <c r="E35" s="14"/>
      <c r="F35" s="12"/>
      <c r="G35" s="12"/>
      <c r="H35" s="12"/>
      <c r="I35" s="12"/>
      <c r="J35" s="1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"/>
    </row>
    <row r="36" spans="1:23" x14ac:dyDescent="0.25">
      <c r="A36" s="13" t="s">
        <v>43</v>
      </c>
      <c r="B36" s="24">
        <f t="shared" ref="B36:B41" si="6">C36+D36</f>
        <v>28</v>
      </c>
      <c r="C36" s="25">
        <f t="shared" ref="C36:C41" si="7">(G36+K36+O36+S36)*15</f>
        <v>0</v>
      </c>
      <c r="D36" s="9">
        <v>28</v>
      </c>
      <c r="E36" s="14">
        <f t="shared" ref="E36:E41" si="8">+J36+N36+R36+V36</f>
        <v>3</v>
      </c>
      <c r="F36" s="9"/>
      <c r="G36" s="26">
        <v>0</v>
      </c>
      <c r="H36" s="26">
        <v>2</v>
      </c>
      <c r="I36" s="26" t="s">
        <v>18</v>
      </c>
      <c r="J36" s="26">
        <v>3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"/>
    </row>
    <row r="37" spans="1:23" x14ac:dyDescent="0.25">
      <c r="A37" s="13" t="s">
        <v>44</v>
      </c>
      <c r="B37" s="24">
        <f t="shared" si="6"/>
        <v>28</v>
      </c>
      <c r="C37" s="25">
        <f t="shared" si="7"/>
        <v>0</v>
      </c>
      <c r="D37" s="9">
        <v>28</v>
      </c>
      <c r="E37" s="14">
        <f t="shared" si="8"/>
        <v>3</v>
      </c>
      <c r="F37" s="9"/>
      <c r="G37" s="26"/>
      <c r="H37" s="26"/>
      <c r="I37" s="26"/>
      <c r="J37" s="26"/>
      <c r="K37" s="26">
        <v>0</v>
      </c>
      <c r="L37" s="26">
        <v>2</v>
      </c>
      <c r="M37" s="26" t="s">
        <v>18</v>
      </c>
      <c r="N37" s="26">
        <v>3</v>
      </c>
      <c r="O37" s="26"/>
      <c r="P37" s="26"/>
      <c r="Q37" s="26"/>
      <c r="R37" s="26"/>
      <c r="S37" s="26"/>
      <c r="T37" s="26"/>
      <c r="U37" s="26"/>
      <c r="V37" s="26"/>
      <c r="W37" s="2"/>
    </row>
    <row r="38" spans="1:23" x14ac:dyDescent="0.25">
      <c r="A38" s="23" t="s">
        <v>45</v>
      </c>
      <c r="B38" s="27">
        <f t="shared" si="6"/>
        <v>28</v>
      </c>
      <c r="C38" s="25">
        <v>0</v>
      </c>
      <c r="D38" s="9">
        <v>28</v>
      </c>
      <c r="E38" s="14">
        <v>1</v>
      </c>
      <c r="F38" s="9"/>
      <c r="G38" s="9">
        <v>0</v>
      </c>
      <c r="H38" s="9">
        <v>2</v>
      </c>
      <c r="I38" s="9" t="s">
        <v>18</v>
      </c>
      <c r="J38" s="9">
        <v>1</v>
      </c>
      <c r="K38" s="9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9"/>
    </row>
    <row r="39" spans="1:23" x14ac:dyDescent="0.25">
      <c r="A39" s="13" t="s">
        <v>46</v>
      </c>
      <c r="B39" s="24">
        <f t="shared" si="6"/>
        <v>28</v>
      </c>
      <c r="C39" s="25">
        <f t="shared" si="7"/>
        <v>0</v>
      </c>
      <c r="D39" s="9">
        <v>28</v>
      </c>
      <c r="E39" s="14">
        <f t="shared" si="8"/>
        <v>3</v>
      </c>
      <c r="F39" s="9"/>
      <c r="G39" s="26"/>
      <c r="H39" s="26"/>
      <c r="I39" s="26"/>
      <c r="J39" s="26"/>
      <c r="K39" s="26">
        <v>0</v>
      </c>
      <c r="L39" s="26">
        <v>2</v>
      </c>
      <c r="M39" s="26" t="s">
        <v>18</v>
      </c>
      <c r="N39" s="26">
        <v>3</v>
      </c>
      <c r="O39" s="26"/>
      <c r="P39" s="26"/>
      <c r="Q39" s="26"/>
      <c r="R39" s="26"/>
      <c r="S39" s="26"/>
      <c r="T39" s="26"/>
      <c r="U39" s="26"/>
      <c r="V39" s="26"/>
      <c r="W39" s="2"/>
    </row>
    <row r="40" spans="1:23" x14ac:dyDescent="0.25">
      <c r="A40" s="13" t="s">
        <v>47</v>
      </c>
      <c r="B40" s="24">
        <f t="shared" si="6"/>
        <v>56</v>
      </c>
      <c r="C40" s="25">
        <f t="shared" si="7"/>
        <v>0</v>
      </c>
      <c r="D40" s="9">
        <v>56</v>
      </c>
      <c r="E40" s="14">
        <f t="shared" si="8"/>
        <v>4</v>
      </c>
      <c r="F40" s="9"/>
      <c r="G40" s="26"/>
      <c r="H40" s="26"/>
      <c r="I40" s="26"/>
      <c r="J40" s="26"/>
      <c r="K40" s="26"/>
      <c r="L40" s="26"/>
      <c r="M40" s="26"/>
      <c r="N40" s="26"/>
      <c r="O40" s="26">
        <v>0</v>
      </c>
      <c r="P40" s="26">
        <v>4</v>
      </c>
      <c r="Q40" s="26" t="s">
        <v>18</v>
      </c>
      <c r="R40" s="26">
        <v>4</v>
      </c>
      <c r="S40" s="26"/>
      <c r="T40" s="26"/>
      <c r="U40" s="26"/>
      <c r="V40" s="26"/>
      <c r="W40" s="2"/>
    </row>
    <row r="41" spans="1:23" x14ac:dyDescent="0.25">
      <c r="A41" s="13" t="s">
        <v>48</v>
      </c>
      <c r="B41" s="24">
        <f t="shared" si="6"/>
        <v>112</v>
      </c>
      <c r="C41" s="25">
        <f t="shared" si="7"/>
        <v>0</v>
      </c>
      <c r="D41" s="9">
        <v>112</v>
      </c>
      <c r="E41" s="14">
        <f t="shared" si="8"/>
        <v>8</v>
      </c>
      <c r="F41" s="9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>
        <v>0</v>
      </c>
      <c r="T41" s="30">
        <v>8</v>
      </c>
      <c r="U41" s="30" t="s">
        <v>18</v>
      </c>
      <c r="V41" s="30">
        <v>8</v>
      </c>
      <c r="W41" s="2"/>
    </row>
    <row r="42" spans="1:23" x14ac:dyDescent="0.25">
      <c r="A42" s="20" t="s">
        <v>41</v>
      </c>
      <c r="B42" s="14">
        <f>SUM(B36:B41)</f>
        <v>280</v>
      </c>
      <c r="C42" s="14">
        <f>SUM(C36:C41)</f>
        <v>0</v>
      </c>
      <c r="D42" s="14">
        <f>SUM(D36:D41)</f>
        <v>280</v>
      </c>
      <c r="E42" s="14">
        <f>SUM(E36:E41)</f>
        <v>22</v>
      </c>
      <c r="F42" s="26"/>
      <c r="G42" s="30">
        <f>SUM(G35:G41)+G33</f>
        <v>8</v>
      </c>
      <c r="H42" s="30">
        <f>SUM(H35:H41)+H33</f>
        <v>16</v>
      </c>
      <c r="I42" s="30"/>
      <c r="J42" s="31">
        <v>33</v>
      </c>
      <c r="K42" s="30">
        <f t="shared" ref="K42:V42" si="9">SUM(K36:K41)+K33</f>
        <v>8</v>
      </c>
      <c r="L42" s="30">
        <f t="shared" si="9"/>
        <v>14</v>
      </c>
      <c r="M42" s="30"/>
      <c r="N42" s="31">
        <f t="shared" si="9"/>
        <v>29</v>
      </c>
      <c r="O42" s="30">
        <f t="shared" si="9"/>
        <v>7</v>
      </c>
      <c r="P42" s="30">
        <f t="shared" si="9"/>
        <v>14</v>
      </c>
      <c r="Q42" s="30"/>
      <c r="R42" s="31">
        <f t="shared" si="9"/>
        <v>28</v>
      </c>
      <c r="S42" s="30">
        <f t="shared" si="9"/>
        <v>6</v>
      </c>
      <c r="T42" s="30">
        <f t="shared" si="9"/>
        <v>20</v>
      </c>
      <c r="U42" s="30"/>
      <c r="V42" s="31">
        <f t="shared" si="9"/>
        <v>34</v>
      </c>
      <c r="W42" s="2"/>
    </row>
    <row r="43" spans="1:23" x14ac:dyDescent="0.25">
      <c r="A43" s="1"/>
      <c r="B43" s="14">
        <f>+B33+B42</f>
        <v>1288</v>
      </c>
      <c r="C43" s="14">
        <f>+C33+C42</f>
        <v>392</v>
      </c>
      <c r="D43" s="14">
        <f>+D33+D42</f>
        <v>896</v>
      </c>
      <c r="E43" s="14">
        <f>E33+E42</f>
        <v>120</v>
      </c>
      <c r="F43" s="3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1"/>
      <c r="B44" s="2"/>
      <c r="C44" s="2"/>
      <c r="D44" s="2"/>
      <c r="E44" s="32"/>
      <c r="F44" s="3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1"/>
      <c r="B45" s="33">
        <f>SUM(C45:D45)</f>
        <v>1</v>
      </c>
      <c r="C45" s="33">
        <f>+C43/B43</f>
        <v>0.30434782608695654</v>
      </c>
      <c r="D45" s="33">
        <f>+D43/B43</f>
        <v>0.69565217391304346</v>
      </c>
      <c r="E45" s="3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1"/>
      <c r="B46" s="2"/>
      <c r="C46" s="2"/>
      <c r="D46" s="2"/>
      <c r="E46" s="32"/>
      <c r="F46" s="3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25">
      <c r="A47" s="1"/>
      <c r="B47" s="34" t="s">
        <v>49</v>
      </c>
      <c r="C47" s="2"/>
      <c r="D47" s="2"/>
      <c r="E47" s="2"/>
      <c r="F47" s="3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25">
      <c r="A48" s="1"/>
      <c r="B48" s="2" t="s">
        <v>50</v>
      </c>
      <c r="C48" s="2"/>
      <c r="D48" s="2"/>
      <c r="E48" s="2"/>
      <c r="F48" s="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25">
      <c r="A49" s="1"/>
      <c r="B49" s="2" t="s">
        <v>51</v>
      </c>
      <c r="C49" s="2"/>
      <c r="D49" s="2"/>
      <c r="E49" s="2"/>
      <c r="F49" s="3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25">
      <c r="A50" s="1"/>
      <c r="B50" s="2" t="s">
        <v>52</v>
      </c>
      <c r="C50" s="2"/>
      <c r="D50" s="2"/>
      <c r="E50" s="2"/>
      <c r="F50" s="3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</sheetData>
  <mergeCells count="22">
    <mergeCell ref="A8:D8"/>
    <mergeCell ref="A18:D18"/>
    <mergeCell ref="A26:D26"/>
    <mergeCell ref="A34:D34"/>
    <mergeCell ref="G5:J5"/>
    <mergeCell ref="K5:N5"/>
    <mergeCell ref="O5:R5"/>
    <mergeCell ref="S5:V5"/>
    <mergeCell ref="G6:J6"/>
    <mergeCell ref="K6:N6"/>
    <mergeCell ref="O6:R6"/>
    <mergeCell ref="S6:V6"/>
    <mergeCell ref="A2:A7"/>
    <mergeCell ref="B2:E3"/>
    <mergeCell ref="F2:F7"/>
    <mergeCell ref="G2:V3"/>
    <mergeCell ref="B4:B7"/>
    <mergeCell ref="C4:C7"/>
    <mergeCell ref="D4:D7"/>
    <mergeCell ref="E4:E7"/>
    <mergeCell ref="G4:N4"/>
    <mergeCell ref="O4:V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</dc:creator>
  <cp:lastModifiedBy>Cintia</cp:lastModifiedBy>
  <dcterms:created xsi:type="dcterms:W3CDTF">2025-06-30T08:34:40Z</dcterms:created>
  <dcterms:modified xsi:type="dcterms:W3CDTF">2025-06-30T08:38:30Z</dcterms:modified>
</cp:coreProperties>
</file>