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5" i="1" l="1"/>
  <c r="AF65" i="1"/>
  <c r="AC65" i="1"/>
  <c r="AB65" i="1"/>
  <c r="Z65" i="1"/>
  <c r="X65" i="1"/>
  <c r="W65" i="1"/>
  <c r="S65" i="1"/>
  <c r="R65" i="1"/>
  <c r="O65" i="1"/>
  <c r="M65" i="1"/>
  <c r="J65" i="1"/>
  <c r="I65" i="1"/>
  <c r="D65" i="1"/>
  <c r="E64" i="1"/>
  <c r="C64" i="1"/>
  <c r="B64" i="1" s="1"/>
  <c r="E63" i="1"/>
  <c r="C63" i="1"/>
  <c r="B63" i="1"/>
  <c r="C62" i="1"/>
  <c r="B62" i="1"/>
  <c r="C61" i="1"/>
  <c r="B61" i="1"/>
  <c r="C60" i="1"/>
  <c r="B60" i="1"/>
  <c r="E59" i="1"/>
  <c r="E65" i="1" s="1"/>
  <c r="C59" i="1"/>
  <c r="C65" i="1" s="1"/>
  <c r="E58" i="1"/>
  <c r="D58" i="1"/>
  <c r="B58" i="1"/>
  <c r="E57" i="1"/>
  <c r="D57" i="1"/>
  <c r="B57" i="1"/>
  <c r="AH54" i="1"/>
  <c r="AH65" i="1" s="1"/>
  <c r="AG54" i="1"/>
  <c r="AF54" i="1"/>
  <c r="AE54" i="1"/>
  <c r="AE65" i="1" s="1"/>
  <c r="AD54" i="1"/>
  <c r="AD65" i="1" s="1"/>
  <c r="AC54" i="1"/>
  <c r="AA54" i="1"/>
  <c r="AA65" i="1" s="1"/>
  <c r="Y54" i="1"/>
  <c r="Y65" i="1" s="1"/>
  <c r="U54" i="1"/>
  <c r="U65" i="1" s="1"/>
  <c r="S54" i="1"/>
  <c r="R54" i="1"/>
  <c r="Q54" i="1"/>
  <c r="Q65" i="1" s="1"/>
  <c r="P54" i="1"/>
  <c r="P65" i="1" s="1"/>
  <c r="O54" i="1"/>
  <c r="M54" i="1"/>
  <c r="L54" i="1"/>
  <c r="L65" i="1" s="1"/>
  <c r="K54" i="1"/>
  <c r="K65" i="1" s="1"/>
  <c r="J54" i="1"/>
  <c r="I54" i="1"/>
  <c r="H54" i="1"/>
  <c r="H65" i="1" s="1"/>
  <c r="G54" i="1"/>
  <c r="G65" i="1" s="1"/>
  <c r="E53" i="1"/>
  <c r="B53" i="1"/>
  <c r="E52" i="1"/>
  <c r="B52" i="1"/>
  <c r="E51" i="1"/>
  <c r="B51" i="1"/>
  <c r="E50" i="1"/>
  <c r="B50" i="1"/>
  <c r="E49" i="1"/>
  <c r="B49" i="1"/>
  <c r="E48" i="1"/>
  <c r="C48" i="1"/>
  <c r="B48" i="1" s="1"/>
  <c r="E47" i="1"/>
  <c r="B47" i="1"/>
  <c r="E46" i="1"/>
  <c r="B46" i="1"/>
  <c r="E45" i="1"/>
  <c r="B45" i="1"/>
  <c r="E44" i="1"/>
  <c r="B44" i="1"/>
  <c r="E43" i="1"/>
  <c r="B43" i="1"/>
  <c r="E42" i="1"/>
  <c r="E38" i="1" s="1"/>
  <c r="B42" i="1"/>
  <c r="E41" i="1"/>
  <c r="B41" i="1"/>
  <c r="E40" i="1"/>
  <c r="B40" i="1"/>
  <c r="E39" i="1"/>
  <c r="B39" i="1"/>
  <c r="E37" i="1"/>
  <c r="D37" i="1"/>
  <c r="B37" i="1"/>
  <c r="E36" i="1"/>
  <c r="D36" i="1"/>
  <c r="B36" i="1"/>
  <c r="E35" i="1"/>
  <c r="D35" i="1"/>
  <c r="B35" i="1" s="1"/>
  <c r="E34" i="1"/>
  <c r="E33" i="1" s="1"/>
  <c r="E54" i="1" s="1"/>
  <c r="E66" i="1" s="1"/>
  <c r="D34" i="1"/>
  <c r="D54" i="1" s="1"/>
  <c r="D66" i="1" s="1"/>
  <c r="B34" i="1"/>
  <c r="E32" i="1"/>
  <c r="B32" i="1"/>
  <c r="E31" i="1"/>
  <c r="D31" i="1"/>
  <c r="B31" i="1"/>
  <c r="B30" i="1"/>
  <c r="E29" i="1"/>
  <c r="B29" i="1"/>
  <c r="E28" i="1"/>
  <c r="B28" i="1"/>
  <c r="B27" i="1"/>
  <c r="E26" i="1"/>
  <c r="C26" i="1"/>
  <c r="B26" i="1"/>
  <c r="C25" i="1"/>
  <c r="B25" i="1" s="1"/>
  <c r="E24" i="1"/>
  <c r="C24" i="1"/>
  <c r="C54" i="1" s="1"/>
  <c r="C66" i="1" s="1"/>
  <c r="B24" i="1"/>
  <c r="E23" i="1"/>
  <c r="B23" i="1"/>
  <c r="E22" i="1"/>
  <c r="B22" i="1"/>
  <c r="B21" i="1"/>
  <c r="E20" i="1"/>
  <c r="B20" i="1"/>
  <c r="B19" i="1"/>
  <c r="E18" i="1"/>
  <c r="B18" i="1"/>
  <c r="B17" i="1"/>
  <c r="E16" i="1"/>
  <c r="B16" i="1"/>
  <c r="E15" i="1"/>
  <c r="B15" i="1"/>
  <c r="E14" i="1"/>
  <c r="D14" i="1"/>
  <c r="B14" i="1" s="1"/>
  <c r="E13" i="1"/>
  <c r="B13" i="1"/>
  <c r="E12" i="1"/>
  <c r="B12" i="1"/>
  <c r="E11" i="1"/>
  <c r="B11" i="1"/>
  <c r="B54" i="1" s="1"/>
  <c r="E10" i="1"/>
  <c r="B10" i="1"/>
  <c r="E9" i="1"/>
  <c r="B9" i="1"/>
  <c r="B59" i="1" l="1"/>
  <c r="B65" i="1" s="1"/>
  <c r="B66" i="1" s="1"/>
  <c r="D68" i="1" l="1"/>
  <c r="C68" i="1"/>
  <c r="B68" i="1" l="1"/>
</calcChain>
</file>

<file path=xl/sharedStrings.xml><?xml version="1.0" encoding="utf-8"?>
<sst xmlns="http://schemas.openxmlformats.org/spreadsheetml/2006/main" count="177" uniqueCount="92">
  <si>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</si>
  <si>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</si>
  <si>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</si>
  <si>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</si>
  <si>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</si>
  <si>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</si>
  <si>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</si>
  <si>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</si>
  <si>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</si>
  <si>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</si>
  <si>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</si>
  <si>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</si>
  <si>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</si>
  <si>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</si>
  <si>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</si>
  <si>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</si>
  <si>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Közgazdaságtani, módszertani és üzleti ismeretek</t>
  </si>
  <si>
    <t>Gazdasági matematika I.</t>
  </si>
  <si>
    <t>G</t>
  </si>
  <si>
    <t>Gazdasági matematika II.</t>
  </si>
  <si>
    <t>K</t>
  </si>
  <si>
    <t>Statisztika I.</t>
  </si>
  <si>
    <t>Statisztika II.</t>
  </si>
  <si>
    <t>Statisztika I., Gazdasági matematika II.</t>
  </si>
  <si>
    <t>Üzleti informatika</t>
  </si>
  <si>
    <t>Bevezetés a közgazdaságtanba</t>
  </si>
  <si>
    <t>Mikroökonómia</t>
  </si>
  <si>
    <t>Gazdasági matematika I., Bevezetés a közgazdaságtanba</t>
  </si>
  <si>
    <t>Makroökonómia</t>
  </si>
  <si>
    <t>Nemzetközi közgazdaságtan</t>
  </si>
  <si>
    <t>Mikroökonómia, Makroökonómia</t>
  </si>
  <si>
    <t>Pénzügytan</t>
  </si>
  <si>
    <t>Vállalatgazdaságtan</t>
  </si>
  <si>
    <t>Adózási ismeretek I.</t>
  </si>
  <si>
    <t>Számvitel II.,  Vállalati pénzügyek II.</t>
  </si>
  <si>
    <t>Marketing alapjai</t>
  </si>
  <si>
    <t>Számvitel I. (A számvitel alapjai)</t>
  </si>
  <si>
    <t>Menedzsment</t>
  </si>
  <si>
    <t>Üzleti kommunikáció</t>
  </si>
  <si>
    <t>Üzleti szaknyelv I.</t>
  </si>
  <si>
    <t>Üzleti szaknyelv II.</t>
  </si>
  <si>
    <t>Üzleti szaknyelv III.</t>
  </si>
  <si>
    <t>SZ</t>
  </si>
  <si>
    <t>Szervezeti magatartás</t>
  </si>
  <si>
    <t>Értékteremtő folyamatok menedzsmentje</t>
  </si>
  <si>
    <t>Emberi erőforrás menedzsment</t>
  </si>
  <si>
    <t>Környezetgazdaságtan</t>
  </si>
  <si>
    <t>Világgazdaságtan</t>
  </si>
  <si>
    <t>Társadalomtudományi alapismeretek</t>
  </si>
  <si>
    <t>Gazdasági magánjog</t>
  </si>
  <si>
    <t>Filozófia</t>
  </si>
  <si>
    <t>EU ismeretek</t>
  </si>
  <si>
    <t>Szociológia</t>
  </si>
  <si>
    <t>Pénzügyi és számviteli szakmai ismeretei</t>
  </si>
  <si>
    <t>Számvitel II. (Pénzügyi számvitel)</t>
  </si>
  <si>
    <t>Számvitel I.</t>
  </si>
  <si>
    <t>Számvitel III. (vezetői számvitel)</t>
  </si>
  <si>
    <t>Számvitel II.</t>
  </si>
  <si>
    <t>Számvitel IV. (Éves beszámoló)</t>
  </si>
  <si>
    <t>Számvitel III., Gazdasági elemzés</t>
  </si>
  <si>
    <t>Vállalati pénzügyek I.</t>
  </si>
  <si>
    <t>Vállalati pénzügyek II.</t>
  </si>
  <si>
    <t>Gazdasági elemzés</t>
  </si>
  <si>
    <t>Pénzügyi és számviteli informatika</t>
  </si>
  <si>
    <t>Controlling</t>
  </si>
  <si>
    <t>Gazdasági elemzés, Számvitel III.</t>
  </si>
  <si>
    <t>Banküzemtan</t>
  </si>
  <si>
    <t>Üzleti tervezés</t>
  </si>
  <si>
    <t>Adózási ismeretek II.</t>
  </si>
  <si>
    <t>Adózás I.</t>
  </si>
  <si>
    <t>ÁHT ismeretek és számvitel</t>
  </si>
  <si>
    <t>Ellenőrzés- és könyvvizsgálat</t>
  </si>
  <si>
    <t>Tanácsadás módszertana</t>
  </si>
  <si>
    <t>Gazdasági közjog</t>
  </si>
  <si>
    <t>Összesen</t>
  </si>
  <si>
    <t>Kritériumfeltételek ***</t>
  </si>
  <si>
    <t>szabadon választható 1. tárgy</t>
  </si>
  <si>
    <t>szabadon választható 2. tárgy</t>
  </si>
  <si>
    <t>szabadon választható 3. tárgy</t>
  </si>
  <si>
    <t>Matematika kritériumtantárgy</t>
  </si>
  <si>
    <t>Szakdolgozat 1</t>
  </si>
  <si>
    <t>Szakdolgozat 2</t>
  </si>
  <si>
    <t xml:space="preserve"> </t>
  </si>
  <si>
    <t>Szakdolgozat 3</t>
  </si>
  <si>
    <t>Gyakorlat</t>
  </si>
  <si>
    <t>magyarázat</t>
  </si>
  <si>
    <t>E = elméleti óra</t>
  </si>
  <si>
    <t>GY = gyakorlati óra</t>
  </si>
  <si>
    <t>V =Vizsga típusa</t>
  </si>
  <si>
    <t>Számvitel IV. a szaktantárgyi ismeretblokk utolsó tárgya, mely szigorlattal zárul (átfogó számonkérése az ismeretkörnek, mely magába foglalja a Számvitel I-II-III-IV, Gazdasági elemzés tárgyak anyagát)</t>
  </si>
  <si>
    <t>Adózási ismeretek a szaktantárgyi ismeretblokk utolsó tárgya, mely szigorlattal zárul (átfogó számonkérése az ismeretkörnek, mely magába foglalja a Pénzügytan, Vállalati pénzügyek I-II., Adózási ismeretek tárgyak anyagát)</t>
  </si>
  <si>
    <t xml:space="preserve">PÜSZ - Pénzügy és számvitel alapképzési szak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</si>
</sst>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Font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textRotation="90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/>
    </xf>
    <xf numFmtId="0" fontId="3" fillId="0" borderId="17" xfId="1" applyFont="1" applyBorder="1" applyAlignment="1">
      <alignment horizont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wrapText="1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1" xfId="2" applyFont="1" applyBorder="1" applyAlignment="1">
      <alignment vertical="center"/>
    </xf>
    <xf numFmtId="0" fontId="3" fillId="0" borderId="18" xfId="1" applyFont="1" applyBorder="1" applyAlignment="1">
      <alignment horizontal="left" wrapText="1"/>
    </xf>
    <xf numFmtId="0" fontId="3" fillId="0" borderId="19" xfId="1" applyFont="1" applyBorder="1" applyAlignment="1">
      <alignment horizontal="left" wrapText="1"/>
    </xf>
    <xf numFmtId="0" fontId="3" fillId="0" borderId="20" xfId="1" applyFont="1" applyBorder="1" applyAlignment="1">
      <alignment horizontal="left" wrapText="1"/>
    </xf>
    <xf numFmtId="0" fontId="3" fillId="0" borderId="18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20" xfId="1" applyFont="1" applyBorder="1" applyAlignment="1">
      <alignment horizontal="left"/>
    </xf>
    <xf numFmtId="0" fontId="3" fillId="0" borderId="11" xfId="1" applyFont="1" applyBorder="1" applyAlignment="1">
      <alignment vertical="center" wrapText="1"/>
    </xf>
    <xf numFmtId="0" fontId="2" fillId="0" borderId="19" xfId="1" applyFont="1" applyBorder="1"/>
    <xf numFmtId="0" fontId="3" fillId="0" borderId="11" xfId="1" applyFont="1" applyBorder="1" applyAlignment="1">
      <alignment horizontal="center" wrapText="1"/>
    </xf>
    <xf numFmtId="0" fontId="3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3" fillId="0" borderId="0" xfId="1" applyFont="1"/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abSelected="1" workbookViewId="0">
      <selection sqref="A1:AH75"/>
    </sheetView>
  </sheetViews>
  <sheetFormatPr defaultRowHeight="15" x14ac:dyDescent="0.25"/>
  <cols>
    <col min="1" max="1" width="39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23.7109375" customWidth="1"/>
    <col min="7" max="7" width="3.7109375" customWidth="1"/>
    <col min="8" max="8" width="3.85546875" customWidth="1"/>
    <col min="9" max="9" width="3.28515625" customWidth="1"/>
    <col min="10" max="10" width="6.5703125" customWidth="1"/>
    <col min="11" max="12" width="3.85546875" customWidth="1"/>
    <col min="13" max="13" width="4.140625" customWidth="1"/>
    <col min="14" max="14" width="7.140625" customWidth="1"/>
    <col min="15" max="16" width="3.85546875" customWidth="1"/>
    <col min="17" max="17" width="4" customWidth="1"/>
    <col min="18" max="18" width="7.42578125" customWidth="1"/>
    <col min="19" max="20" width="3.85546875" customWidth="1"/>
    <col min="21" max="21" width="4.140625" customWidth="1"/>
    <col min="22" max="22" width="6.85546875" customWidth="1"/>
    <col min="23" max="24" width="3.85546875" customWidth="1"/>
    <col min="25" max="25" width="4" customWidth="1"/>
    <col min="26" max="26" width="7" customWidth="1"/>
    <col min="27" max="29" width="3.85546875" customWidth="1"/>
    <col min="30" max="30" width="7.140625" customWidth="1"/>
    <col min="31" max="31" width="2.7109375" customWidth="1"/>
    <col min="32" max="32" width="3.85546875" customWidth="1"/>
    <col min="33" max="33" width="4" customWidth="1"/>
    <col min="34" max="34" width="7.7109375" customWidth="1"/>
  </cols>
  <sheetData>
    <row r="1" spans="1:34" ht="16.5" thickBot="1" x14ac:dyDescent="0.3">
      <c r="A1" s="1" t="s">
        <v>91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5">
      <c r="A2" s="4" t="s">
        <v>0</v>
      </c>
      <c r="B2" s="5" t="s">
        <v>1</v>
      </c>
      <c r="C2" s="6"/>
      <c r="D2" s="6"/>
      <c r="E2" s="7"/>
      <c r="F2" s="4" t="s">
        <v>2</v>
      </c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</row>
    <row r="3" spans="1:34" x14ac:dyDescent="0.25">
      <c r="A3" s="11"/>
      <c r="B3" s="12"/>
      <c r="C3" s="13"/>
      <c r="D3" s="13"/>
      <c r="E3" s="14"/>
      <c r="F3" s="11"/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</row>
    <row r="4" spans="1:34" ht="15.75" x14ac:dyDescent="0.25">
      <c r="A4" s="11"/>
      <c r="B4" s="18" t="s">
        <v>4</v>
      </c>
      <c r="C4" s="18" t="s">
        <v>5</v>
      </c>
      <c r="D4" s="18" t="s">
        <v>6</v>
      </c>
      <c r="E4" s="19" t="s">
        <v>7</v>
      </c>
      <c r="F4" s="11"/>
      <c r="G4" s="20" t="s">
        <v>8</v>
      </c>
      <c r="H4" s="20"/>
      <c r="I4" s="20"/>
      <c r="J4" s="20"/>
      <c r="K4" s="20"/>
      <c r="L4" s="20"/>
      <c r="M4" s="20"/>
      <c r="N4" s="20"/>
      <c r="O4" s="20" t="s">
        <v>9</v>
      </c>
      <c r="P4" s="20"/>
      <c r="Q4" s="20"/>
      <c r="R4" s="20"/>
      <c r="S4" s="20"/>
      <c r="T4" s="20"/>
      <c r="U4" s="20"/>
      <c r="V4" s="20"/>
      <c r="W4" s="20" t="s">
        <v>10</v>
      </c>
      <c r="X4" s="20"/>
      <c r="Y4" s="20"/>
      <c r="Z4" s="20"/>
      <c r="AA4" s="20"/>
      <c r="AB4" s="20"/>
      <c r="AC4" s="20"/>
      <c r="AD4" s="20"/>
      <c r="AE4" s="20" t="s">
        <v>11</v>
      </c>
      <c r="AF4" s="20"/>
      <c r="AG4" s="20"/>
      <c r="AH4" s="20"/>
    </row>
    <row r="5" spans="1:34" ht="15.75" x14ac:dyDescent="0.25">
      <c r="A5" s="11"/>
      <c r="B5" s="18"/>
      <c r="C5" s="18"/>
      <c r="D5" s="18"/>
      <c r="E5" s="19"/>
      <c r="F5" s="11"/>
      <c r="G5" s="20">
        <v>1</v>
      </c>
      <c r="H5" s="20"/>
      <c r="I5" s="20"/>
      <c r="J5" s="20"/>
      <c r="K5" s="20">
        <v>2</v>
      </c>
      <c r="L5" s="20"/>
      <c r="M5" s="20"/>
      <c r="N5" s="20"/>
      <c r="O5" s="20">
        <v>3</v>
      </c>
      <c r="P5" s="20"/>
      <c r="Q5" s="20"/>
      <c r="R5" s="20"/>
      <c r="S5" s="20">
        <v>4</v>
      </c>
      <c r="T5" s="20"/>
      <c r="U5" s="20"/>
      <c r="V5" s="20"/>
      <c r="W5" s="20">
        <v>5</v>
      </c>
      <c r="X5" s="20"/>
      <c r="Y5" s="20"/>
      <c r="Z5" s="20"/>
      <c r="AA5" s="20">
        <v>6</v>
      </c>
      <c r="AB5" s="20"/>
      <c r="AC5" s="20"/>
      <c r="AD5" s="20"/>
      <c r="AE5" s="20">
        <v>7</v>
      </c>
      <c r="AF5" s="20"/>
      <c r="AG5" s="20"/>
      <c r="AH5" s="20"/>
    </row>
    <row r="6" spans="1:34" ht="15.75" x14ac:dyDescent="0.25">
      <c r="A6" s="11"/>
      <c r="B6" s="18"/>
      <c r="C6" s="18"/>
      <c r="D6" s="18"/>
      <c r="E6" s="19"/>
      <c r="F6" s="11"/>
      <c r="G6" s="20">
        <v>15</v>
      </c>
      <c r="H6" s="20"/>
      <c r="I6" s="20"/>
      <c r="J6" s="20"/>
      <c r="K6" s="20">
        <v>15</v>
      </c>
      <c r="L6" s="20"/>
      <c r="M6" s="20"/>
      <c r="N6" s="20"/>
      <c r="O6" s="20">
        <v>15</v>
      </c>
      <c r="P6" s="20"/>
      <c r="Q6" s="20"/>
      <c r="R6" s="20"/>
      <c r="S6" s="20">
        <v>15</v>
      </c>
      <c r="T6" s="20"/>
      <c r="U6" s="20"/>
      <c r="V6" s="20"/>
      <c r="W6" s="20">
        <v>15</v>
      </c>
      <c r="X6" s="20"/>
      <c r="Y6" s="20"/>
      <c r="Z6" s="20"/>
      <c r="AA6" s="20">
        <v>15</v>
      </c>
      <c r="AB6" s="20"/>
      <c r="AC6" s="20"/>
      <c r="AD6" s="20"/>
      <c r="AE6" s="20">
        <v>15</v>
      </c>
      <c r="AF6" s="20"/>
      <c r="AG6" s="20"/>
      <c r="AH6" s="20"/>
    </row>
    <row r="7" spans="1:34" ht="32.25" thickBot="1" x14ac:dyDescent="0.3">
      <c r="A7" s="11"/>
      <c r="B7" s="21"/>
      <c r="C7" s="21"/>
      <c r="D7" s="21"/>
      <c r="E7" s="22"/>
      <c r="F7" s="23"/>
      <c r="G7" s="24" t="s">
        <v>12</v>
      </c>
      <c r="H7" s="24" t="s">
        <v>13</v>
      </c>
      <c r="I7" s="24" t="s">
        <v>14</v>
      </c>
      <c r="J7" s="24" t="s">
        <v>15</v>
      </c>
      <c r="K7" s="24" t="s">
        <v>12</v>
      </c>
      <c r="L7" s="24" t="s">
        <v>13</v>
      </c>
      <c r="M7" s="24" t="s">
        <v>14</v>
      </c>
      <c r="N7" s="24" t="s">
        <v>15</v>
      </c>
      <c r="O7" s="24" t="s">
        <v>12</v>
      </c>
      <c r="P7" s="24" t="s">
        <v>13</v>
      </c>
      <c r="Q7" s="24" t="s">
        <v>14</v>
      </c>
      <c r="R7" s="24" t="s">
        <v>15</v>
      </c>
      <c r="S7" s="24" t="s">
        <v>12</v>
      </c>
      <c r="T7" s="24" t="s">
        <v>13</v>
      </c>
      <c r="U7" s="24" t="s">
        <v>14</v>
      </c>
      <c r="V7" s="24" t="s">
        <v>15</v>
      </c>
      <c r="W7" s="24" t="s">
        <v>12</v>
      </c>
      <c r="X7" s="24" t="s">
        <v>13</v>
      </c>
      <c r="Y7" s="24" t="s">
        <v>14</v>
      </c>
      <c r="Z7" s="24" t="s">
        <v>15</v>
      </c>
      <c r="AA7" s="24" t="s">
        <v>12</v>
      </c>
      <c r="AB7" s="24" t="s">
        <v>13</v>
      </c>
      <c r="AC7" s="25" t="s">
        <v>14</v>
      </c>
      <c r="AD7" s="24" t="s">
        <v>15</v>
      </c>
      <c r="AE7" s="26" t="s">
        <v>12</v>
      </c>
      <c r="AF7" s="24" t="s">
        <v>13</v>
      </c>
      <c r="AG7" s="24" t="s">
        <v>14</v>
      </c>
      <c r="AH7" s="24" t="s">
        <v>15</v>
      </c>
    </row>
    <row r="8" spans="1:34" ht="15.75" x14ac:dyDescent="0.25">
      <c r="A8" s="27" t="s">
        <v>16</v>
      </c>
      <c r="B8" s="27"/>
      <c r="C8" s="27"/>
      <c r="D8" s="27"/>
      <c r="E8" s="28">
        <v>88</v>
      </c>
      <c r="F8" s="29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</row>
    <row r="9" spans="1:34" ht="15.75" x14ac:dyDescent="0.25">
      <c r="A9" s="31" t="s">
        <v>17</v>
      </c>
      <c r="B9" s="32">
        <f t="shared" ref="B9:B32" si="0">C9+D9</f>
        <v>56</v>
      </c>
      <c r="C9" s="32">
        <v>28</v>
      </c>
      <c r="D9" s="32">
        <v>28</v>
      </c>
      <c r="E9" s="33">
        <f t="shared" ref="E9:E31" si="1">+J9+N9+R9+V9+Z9+AD9+AH9</f>
        <v>5</v>
      </c>
      <c r="F9" s="32"/>
      <c r="G9" s="32">
        <v>2</v>
      </c>
      <c r="H9" s="32">
        <v>2</v>
      </c>
      <c r="I9" s="32" t="s">
        <v>18</v>
      </c>
      <c r="J9" s="32">
        <v>5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spans="1:34" ht="15.75" x14ac:dyDescent="0.25">
      <c r="A10" s="34" t="s">
        <v>19</v>
      </c>
      <c r="B10" s="32">
        <f t="shared" si="0"/>
        <v>56</v>
      </c>
      <c r="C10" s="32">
        <v>28</v>
      </c>
      <c r="D10" s="32">
        <v>28</v>
      </c>
      <c r="E10" s="33">
        <f t="shared" si="1"/>
        <v>5</v>
      </c>
      <c r="F10" s="32" t="s">
        <v>17</v>
      </c>
      <c r="G10" s="32"/>
      <c r="H10" s="32"/>
      <c r="I10" s="32"/>
      <c r="J10" s="32"/>
      <c r="K10" s="32">
        <v>2</v>
      </c>
      <c r="L10" s="32">
        <v>2</v>
      </c>
      <c r="M10" s="32" t="s">
        <v>20</v>
      </c>
      <c r="N10" s="32">
        <v>5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4" ht="15.75" x14ac:dyDescent="0.25">
      <c r="A11" s="31" t="s">
        <v>21</v>
      </c>
      <c r="B11" s="32">
        <f t="shared" si="0"/>
        <v>56</v>
      </c>
      <c r="C11" s="32">
        <v>28</v>
      </c>
      <c r="D11" s="32">
        <v>28</v>
      </c>
      <c r="E11" s="33">
        <f t="shared" si="1"/>
        <v>5</v>
      </c>
      <c r="F11" s="32" t="s">
        <v>17</v>
      </c>
      <c r="G11" s="32"/>
      <c r="H11" s="32"/>
      <c r="I11" s="32"/>
      <c r="J11" s="32"/>
      <c r="K11" s="32"/>
      <c r="L11" s="32"/>
      <c r="M11" s="32"/>
      <c r="N11" s="32"/>
      <c r="O11" s="32">
        <v>2</v>
      </c>
      <c r="P11" s="32">
        <v>2</v>
      </c>
      <c r="Q11" s="32" t="s">
        <v>18</v>
      </c>
      <c r="R11" s="32">
        <v>5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4" ht="31.5" x14ac:dyDescent="0.25">
      <c r="A12" s="34" t="s">
        <v>22</v>
      </c>
      <c r="B12" s="32">
        <f t="shared" si="0"/>
        <v>56</v>
      </c>
      <c r="C12" s="32">
        <v>28</v>
      </c>
      <c r="D12" s="32">
        <v>28</v>
      </c>
      <c r="E12" s="33">
        <f t="shared" si="1"/>
        <v>5</v>
      </c>
      <c r="F12" s="32" t="s">
        <v>23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>
        <v>2</v>
      </c>
      <c r="T12" s="32">
        <v>2</v>
      </c>
      <c r="U12" s="32" t="s">
        <v>20</v>
      </c>
      <c r="V12" s="32">
        <v>5</v>
      </c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4" ht="15.75" x14ac:dyDescent="0.25">
      <c r="A13" s="31" t="s">
        <v>24</v>
      </c>
      <c r="B13" s="32">
        <f t="shared" si="0"/>
        <v>42</v>
      </c>
      <c r="C13" s="32">
        <v>14</v>
      </c>
      <c r="D13" s="32">
        <v>28</v>
      </c>
      <c r="E13" s="33">
        <f t="shared" si="1"/>
        <v>3</v>
      </c>
      <c r="F13" s="35"/>
      <c r="G13" s="32"/>
      <c r="H13" s="32"/>
      <c r="I13" s="32"/>
      <c r="J13" s="32"/>
      <c r="K13" s="32">
        <v>1</v>
      </c>
      <c r="L13" s="32">
        <v>2</v>
      </c>
      <c r="M13" s="32" t="s">
        <v>18</v>
      </c>
      <c r="N13" s="32">
        <v>3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4" ht="15.75" x14ac:dyDescent="0.25">
      <c r="A14" s="34" t="s">
        <v>25</v>
      </c>
      <c r="B14" s="32">
        <f t="shared" si="0"/>
        <v>28</v>
      </c>
      <c r="C14" s="32">
        <v>28</v>
      </c>
      <c r="D14" s="32">
        <f t="shared" ref="C14:D31" si="2">(H14+L14+P14+T14+X14+AB14)*15</f>
        <v>0</v>
      </c>
      <c r="E14" s="33">
        <f t="shared" si="1"/>
        <v>3</v>
      </c>
      <c r="F14" s="35"/>
      <c r="G14" s="32">
        <v>2</v>
      </c>
      <c r="H14" s="32">
        <v>0</v>
      </c>
      <c r="I14" s="32" t="s">
        <v>20</v>
      </c>
      <c r="J14" s="32">
        <v>3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ht="47.25" x14ac:dyDescent="0.25">
      <c r="A15" s="31" t="s">
        <v>26</v>
      </c>
      <c r="B15" s="32">
        <f t="shared" si="0"/>
        <v>56</v>
      </c>
      <c r="C15" s="32">
        <v>28</v>
      </c>
      <c r="D15" s="32">
        <v>28</v>
      </c>
      <c r="E15" s="33">
        <f t="shared" si="1"/>
        <v>5</v>
      </c>
      <c r="F15" s="32" t="s">
        <v>27</v>
      </c>
      <c r="G15" s="32"/>
      <c r="H15" s="32"/>
      <c r="I15" s="32"/>
      <c r="J15" s="32"/>
      <c r="K15" s="32">
        <v>2</v>
      </c>
      <c r="L15" s="32">
        <v>2</v>
      </c>
      <c r="M15" s="32" t="s">
        <v>20</v>
      </c>
      <c r="N15" s="32">
        <v>5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spans="1:34" ht="47.25" x14ac:dyDescent="0.25">
      <c r="A16" s="34" t="s">
        <v>28</v>
      </c>
      <c r="B16" s="32">
        <f t="shared" si="0"/>
        <v>56</v>
      </c>
      <c r="C16" s="32">
        <v>28</v>
      </c>
      <c r="D16" s="32">
        <v>28</v>
      </c>
      <c r="E16" s="33">
        <f t="shared" si="1"/>
        <v>5</v>
      </c>
      <c r="F16" s="32" t="s">
        <v>27</v>
      </c>
      <c r="G16" s="32"/>
      <c r="H16" s="32"/>
      <c r="I16" s="32"/>
      <c r="J16" s="32"/>
      <c r="K16" s="32"/>
      <c r="L16" s="32"/>
      <c r="M16" s="32"/>
      <c r="N16" s="32"/>
      <c r="O16" s="32">
        <v>2</v>
      </c>
      <c r="P16" s="32">
        <v>2</v>
      </c>
      <c r="Q16" s="32" t="s">
        <v>20</v>
      </c>
      <c r="R16" s="32">
        <v>5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ht="31.5" x14ac:dyDescent="0.25">
      <c r="A17" s="34" t="s">
        <v>29</v>
      </c>
      <c r="B17" s="32">
        <f t="shared" si="0"/>
        <v>56</v>
      </c>
      <c r="C17" s="32">
        <v>28</v>
      </c>
      <c r="D17" s="32">
        <v>28</v>
      </c>
      <c r="E17" s="33">
        <v>3</v>
      </c>
      <c r="F17" s="32" t="s">
        <v>30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>
        <v>2</v>
      </c>
      <c r="T17" s="32">
        <v>2</v>
      </c>
      <c r="U17" s="32" t="s">
        <v>20</v>
      </c>
      <c r="V17" s="32">
        <v>3</v>
      </c>
      <c r="W17" s="32"/>
      <c r="X17" s="32"/>
      <c r="Y17" s="32"/>
      <c r="Z17" s="32"/>
      <c r="AA17" s="32"/>
      <c r="AB17" s="32"/>
      <c r="AC17" s="32"/>
      <c r="AD17" s="36"/>
      <c r="AE17" s="32"/>
      <c r="AF17" s="32"/>
      <c r="AG17" s="32"/>
      <c r="AH17" s="32"/>
    </row>
    <row r="18" spans="1:34" ht="15.75" x14ac:dyDescent="0.25">
      <c r="A18" s="34" t="s">
        <v>31</v>
      </c>
      <c r="B18" s="32">
        <f t="shared" si="0"/>
        <v>56</v>
      </c>
      <c r="C18" s="32">
        <v>28</v>
      </c>
      <c r="D18" s="32">
        <v>28</v>
      </c>
      <c r="E18" s="33">
        <f t="shared" si="1"/>
        <v>5</v>
      </c>
      <c r="F18" s="32"/>
      <c r="G18" s="32">
        <v>2</v>
      </c>
      <c r="H18" s="32">
        <v>2</v>
      </c>
      <c r="I18" s="32" t="s">
        <v>20</v>
      </c>
      <c r="J18" s="32">
        <v>5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1:34" ht="15.75" x14ac:dyDescent="0.25">
      <c r="A19" s="31" t="s">
        <v>32</v>
      </c>
      <c r="B19" s="32">
        <f t="shared" si="0"/>
        <v>56</v>
      </c>
      <c r="C19" s="32">
        <v>28</v>
      </c>
      <c r="D19" s="32">
        <v>28</v>
      </c>
      <c r="E19" s="33">
        <v>5</v>
      </c>
      <c r="F19" s="32"/>
      <c r="G19" s="32">
        <v>2</v>
      </c>
      <c r="H19" s="32">
        <v>2</v>
      </c>
      <c r="I19" s="32" t="s">
        <v>20</v>
      </c>
      <c r="J19" s="32">
        <v>5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ht="31.5" x14ac:dyDescent="0.25">
      <c r="A20" s="34" t="s">
        <v>33</v>
      </c>
      <c r="B20" s="32">
        <f t="shared" si="0"/>
        <v>42</v>
      </c>
      <c r="C20" s="32">
        <v>14</v>
      </c>
      <c r="D20" s="32">
        <v>28</v>
      </c>
      <c r="E20" s="33">
        <f t="shared" si="1"/>
        <v>3</v>
      </c>
      <c r="F20" s="32" t="s">
        <v>34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>
        <v>1</v>
      </c>
      <c r="X20" s="32">
        <v>2</v>
      </c>
      <c r="Y20" s="32" t="s">
        <v>18</v>
      </c>
      <c r="Z20" s="32">
        <v>3</v>
      </c>
      <c r="AA20" s="32"/>
      <c r="AB20" s="32"/>
      <c r="AC20" s="32"/>
      <c r="AD20" s="32"/>
      <c r="AE20" s="32"/>
      <c r="AF20" s="32"/>
      <c r="AG20" s="32"/>
      <c r="AH20" s="32"/>
    </row>
    <row r="21" spans="1:34" ht="15.75" x14ac:dyDescent="0.25">
      <c r="A21" s="31" t="s">
        <v>35</v>
      </c>
      <c r="B21" s="32">
        <f t="shared" si="0"/>
        <v>42</v>
      </c>
      <c r="C21" s="32">
        <v>28</v>
      </c>
      <c r="D21" s="32">
        <v>14</v>
      </c>
      <c r="E21" s="33">
        <v>3</v>
      </c>
      <c r="F21" s="32"/>
      <c r="G21" s="32"/>
      <c r="H21" s="32"/>
      <c r="I21" s="32"/>
      <c r="J21" s="32"/>
      <c r="K21" s="32">
        <v>2</v>
      </c>
      <c r="L21" s="32">
        <v>1</v>
      </c>
      <c r="M21" s="32" t="s">
        <v>20</v>
      </c>
      <c r="N21" s="32">
        <v>3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ht="15.75" x14ac:dyDescent="0.25">
      <c r="A22" s="34" t="s">
        <v>36</v>
      </c>
      <c r="B22" s="32">
        <f t="shared" si="0"/>
        <v>56</v>
      </c>
      <c r="C22" s="32">
        <v>28</v>
      </c>
      <c r="D22" s="32">
        <v>28</v>
      </c>
      <c r="E22" s="33">
        <f t="shared" si="1"/>
        <v>5</v>
      </c>
      <c r="F22" s="32"/>
      <c r="G22" s="32"/>
      <c r="H22" s="32"/>
      <c r="I22" s="32"/>
      <c r="J22" s="32"/>
      <c r="K22" s="32">
        <v>2</v>
      </c>
      <c r="L22" s="32">
        <v>2</v>
      </c>
      <c r="M22" s="32" t="s">
        <v>20</v>
      </c>
      <c r="N22" s="32">
        <v>5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ht="15.75" x14ac:dyDescent="0.25">
      <c r="A23" s="31" t="s">
        <v>37</v>
      </c>
      <c r="B23" s="32">
        <f t="shared" si="0"/>
        <v>42</v>
      </c>
      <c r="C23" s="32">
        <v>28</v>
      </c>
      <c r="D23" s="32">
        <v>14</v>
      </c>
      <c r="E23" s="33">
        <f t="shared" si="1"/>
        <v>3</v>
      </c>
      <c r="F23" s="32"/>
      <c r="G23" s="32"/>
      <c r="H23" s="32"/>
      <c r="I23" s="32"/>
      <c r="J23" s="32"/>
      <c r="K23" s="32"/>
      <c r="L23" s="32"/>
      <c r="M23" s="32"/>
      <c r="N23" s="32"/>
      <c r="O23" s="32">
        <v>2</v>
      </c>
      <c r="P23" s="32">
        <v>1</v>
      </c>
      <c r="Q23" s="32" t="s">
        <v>20</v>
      </c>
      <c r="R23" s="32">
        <v>3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ht="15.75" x14ac:dyDescent="0.25">
      <c r="A24" s="37" t="s">
        <v>38</v>
      </c>
      <c r="B24" s="32">
        <f t="shared" si="0"/>
        <v>28</v>
      </c>
      <c r="C24" s="32">
        <f t="shared" si="2"/>
        <v>0</v>
      </c>
      <c r="D24" s="32">
        <v>28</v>
      </c>
      <c r="E24" s="33">
        <f t="shared" si="1"/>
        <v>2</v>
      </c>
      <c r="F24" s="32"/>
      <c r="G24" s="32">
        <v>0</v>
      </c>
      <c r="H24" s="32">
        <v>2</v>
      </c>
      <c r="I24" s="32" t="s">
        <v>18</v>
      </c>
      <c r="J24" s="32">
        <v>2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ht="15.75" x14ac:dyDescent="0.25">
      <c r="A25" s="31" t="s">
        <v>39</v>
      </c>
      <c r="B25" s="32">
        <f t="shared" si="0"/>
        <v>56</v>
      </c>
      <c r="C25" s="32">
        <f t="shared" si="2"/>
        <v>0</v>
      </c>
      <c r="D25" s="32">
        <v>56</v>
      </c>
      <c r="E25" s="33">
        <v>3</v>
      </c>
      <c r="F25" s="32"/>
      <c r="G25" s="32"/>
      <c r="H25" s="32"/>
      <c r="I25" s="32"/>
      <c r="J25" s="32"/>
      <c r="K25" s="32">
        <v>0</v>
      </c>
      <c r="L25" s="32">
        <v>4</v>
      </c>
      <c r="M25" s="32" t="s">
        <v>18</v>
      </c>
      <c r="N25" s="32">
        <v>3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ht="15.75" x14ac:dyDescent="0.25">
      <c r="A26" s="34" t="s">
        <v>40</v>
      </c>
      <c r="B26" s="32">
        <f t="shared" si="0"/>
        <v>56</v>
      </c>
      <c r="C26" s="32">
        <f t="shared" si="2"/>
        <v>0</v>
      </c>
      <c r="D26" s="32">
        <v>56</v>
      </c>
      <c r="E26" s="33">
        <f t="shared" si="1"/>
        <v>2</v>
      </c>
      <c r="F26" s="31" t="s">
        <v>39</v>
      </c>
      <c r="G26" s="32"/>
      <c r="H26" s="32"/>
      <c r="I26" s="32"/>
      <c r="J26" s="32"/>
      <c r="K26" s="32"/>
      <c r="L26" s="32"/>
      <c r="M26" s="32"/>
      <c r="N26" s="32"/>
      <c r="O26" s="32">
        <v>0</v>
      </c>
      <c r="P26" s="32">
        <v>4</v>
      </c>
      <c r="Q26" s="32" t="s">
        <v>18</v>
      </c>
      <c r="R26" s="32">
        <v>2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15.75" x14ac:dyDescent="0.25">
      <c r="A27" s="34" t="s">
        <v>41</v>
      </c>
      <c r="B27" s="32">
        <f t="shared" si="0"/>
        <v>56</v>
      </c>
      <c r="C27" s="32">
        <v>0</v>
      </c>
      <c r="D27" s="32">
        <v>56</v>
      </c>
      <c r="E27" s="33">
        <v>3</v>
      </c>
      <c r="F27" s="31" t="s">
        <v>40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>
        <v>0</v>
      </c>
      <c r="T27" s="32">
        <v>4</v>
      </c>
      <c r="U27" s="32" t="s">
        <v>42</v>
      </c>
      <c r="V27" s="32">
        <v>3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4" ht="15.75" x14ac:dyDescent="0.25">
      <c r="A28" s="31" t="s">
        <v>43</v>
      </c>
      <c r="B28" s="32">
        <f t="shared" si="0"/>
        <v>42</v>
      </c>
      <c r="C28" s="32">
        <v>28</v>
      </c>
      <c r="D28" s="32">
        <v>14</v>
      </c>
      <c r="E28" s="33">
        <f t="shared" si="1"/>
        <v>3</v>
      </c>
      <c r="F28" s="32"/>
      <c r="G28" s="32"/>
      <c r="H28" s="32"/>
      <c r="I28" s="32"/>
      <c r="J28" s="32"/>
      <c r="K28" s="32">
        <v>2</v>
      </c>
      <c r="L28" s="32">
        <v>1</v>
      </c>
      <c r="M28" s="32" t="s">
        <v>20</v>
      </c>
      <c r="N28" s="32">
        <v>3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4" ht="15.75" x14ac:dyDescent="0.25">
      <c r="A29" s="34" t="s">
        <v>44</v>
      </c>
      <c r="B29" s="32">
        <f t="shared" si="0"/>
        <v>42</v>
      </c>
      <c r="C29" s="32">
        <v>28</v>
      </c>
      <c r="D29" s="32">
        <v>14</v>
      </c>
      <c r="E29" s="33">
        <f t="shared" si="1"/>
        <v>3</v>
      </c>
      <c r="F29" s="35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>
        <v>2</v>
      </c>
      <c r="T29" s="32">
        <v>1</v>
      </c>
      <c r="U29" s="32" t="s">
        <v>20</v>
      </c>
      <c r="V29" s="32">
        <v>3</v>
      </c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4" ht="15.75" x14ac:dyDescent="0.25">
      <c r="A30" s="31" t="s">
        <v>45</v>
      </c>
      <c r="B30" s="32">
        <f t="shared" si="0"/>
        <v>42</v>
      </c>
      <c r="C30" s="32">
        <v>28</v>
      </c>
      <c r="D30" s="32">
        <v>14</v>
      </c>
      <c r="E30" s="33">
        <v>3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>
        <v>2</v>
      </c>
      <c r="X30" s="32">
        <v>1</v>
      </c>
      <c r="Y30" s="32" t="s">
        <v>20</v>
      </c>
      <c r="Z30" s="32">
        <v>3</v>
      </c>
      <c r="AA30" s="32"/>
      <c r="AB30" s="32"/>
      <c r="AC30" s="32"/>
      <c r="AD30" s="32"/>
      <c r="AE30" s="32"/>
      <c r="AF30" s="32"/>
      <c r="AG30" s="32"/>
      <c r="AH30" s="32"/>
    </row>
    <row r="31" spans="1:34" ht="15.75" x14ac:dyDescent="0.25">
      <c r="A31" s="34" t="s">
        <v>46</v>
      </c>
      <c r="B31" s="32">
        <f t="shared" si="0"/>
        <v>28</v>
      </c>
      <c r="C31" s="32">
        <v>28</v>
      </c>
      <c r="D31" s="32">
        <f t="shared" si="2"/>
        <v>0</v>
      </c>
      <c r="E31" s="33">
        <f t="shared" si="1"/>
        <v>3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>
        <v>2</v>
      </c>
      <c r="X31" s="32">
        <v>0</v>
      </c>
      <c r="Y31" s="32" t="s">
        <v>20</v>
      </c>
      <c r="Z31" s="32">
        <v>3</v>
      </c>
      <c r="AA31" s="32"/>
      <c r="AB31" s="32"/>
      <c r="AC31" s="32"/>
      <c r="AD31" s="32"/>
      <c r="AE31" s="32"/>
      <c r="AF31" s="32"/>
      <c r="AG31" s="32"/>
      <c r="AH31" s="32"/>
    </row>
    <row r="32" spans="1:34" ht="15.75" x14ac:dyDescent="0.25">
      <c r="A32" s="31" t="s">
        <v>47</v>
      </c>
      <c r="B32" s="32">
        <f t="shared" si="0"/>
        <v>42</v>
      </c>
      <c r="C32" s="32">
        <v>28</v>
      </c>
      <c r="D32" s="32">
        <v>14</v>
      </c>
      <c r="E32" s="33">
        <f>+J32+N32+R32+V32+Z32+AD32+AH32</f>
        <v>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>
        <v>2</v>
      </c>
      <c r="AB32" s="32">
        <v>1</v>
      </c>
      <c r="AC32" s="32" t="s">
        <v>20</v>
      </c>
      <c r="AD32" s="32">
        <v>3</v>
      </c>
      <c r="AE32" s="32"/>
      <c r="AF32" s="32"/>
      <c r="AG32" s="32"/>
      <c r="AH32" s="32"/>
    </row>
    <row r="33" spans="1:34" ht="15.75" x14ac:dyDescent="0.25">
      <c r="A33" s="38" t="s">
        <v>48</v>
      </c>
      <c r="B33" s="39"/>
      <c r="C33" s="39"/>
      <c r="D33" s="40"/>
      <c r="E33" s="33">
        <f>SUM(E34:E37)</f>
        <v>12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spans="1:34" ht="15.75" x14ac:dyDescent="0.25">
      <c r="A34" s="31" t="s">
        <v>49</v>
      </c>
      <c r="B34" s="32">
        <f>SUM(C34:D34)</f>
        <v>28</v>
      </c>
      <c r="C34" s="32">
        <v>28</v>
      </c>
      <c r="D34" s="32">
        <f t="shared" ref="D34:D37" si="3">(H34+L34+P34+T34+X34+AB34)*15</f>
        <v>0</v>
      </c>
      <c r="E34" s="33">
        <f>+J34+N34+R34+V34+Z34+AD34+AH35</f>
        <v>3</v>
      </c>
      <c r="F34" s="32"/>
      <c r="G34" s="32">
        <v>2</v>
      </c>
      <c r="H34" s="32">
        <v>0</v>
      </c>
      <c r="I34" s="32" t="s">
        <v>20</v>
      </c>
      <c r="J34" s="32">
        <v>3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 ht="15.75" x14ac:dyDescent="0.25">
      <c r="A35" s="34" t="s">
        <v>50</v>
      </c>
      <c r="B35" s="32">
        <f>SUM(C35:D35)</f>
        <v>28</v>
      </c>
      <c r="C35" s="32">
        <v>28</v>
      </c>
      <c r="D35" s="32">
        <f t="shared" si="3"/>
        <v>0</v>
      </c>
      <c r="E35" s="33">
        <f>+J35+N35+R35+V35+Z35+AD35+AH36</f>
        <v>3</v>
      </c>
      <c r="F35" s="32"/>
      <c r="G35" s="32">
        <v>2</v>
      </c>
      <c r="H35" s="32">
        <v>0</v>
      </c>
      <c r="I35" s="32" t="s">
        <v>20</v>
      </c>
      <c r="J35" s="32">
        <v>3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1:34" ht="15.75" x14ac:dyDescent="0.25">
      <c r="A36" s="31" t="s">
        <v>51</v>
      </c>
      <c r="B36" s="32">
        <f>SUM(C36:D36)</f>
        <v>28</v>
      </c>
      <c r="C36" s="32">
        <v>28</v>
      </c>
      <c r="D36" s="32">
        <f t="shared" si="3"/>
        <v>0</v>
      </c>
      <c r="E36" s="33">
        <f>+J36+N36+R36+V36+Z36+AD36+AH37</f>
        <v>3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>
        <v>2</v>
      </c>
      <c r="T36" s="32">
        <v>0</v>
      </c>
      <c r="U36" s="32" t="s">
        <v>20</v>
      </c>
      <c r="V36" s="32">
        <v>3</v>
      </c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spans="1:34" ht="15.75" x14ac:dyDescent="0.25">
      <c r="A37" s="34" t="s">
        <v>52</v>
      </c>
      <c r="B37" s="32">
        <f>SUM(C37:D37)</f>
        <v>28</v>
      </c>
      <c r="C37" s="32">
        <v>28</v>
      </c>
      <c r="D37" s="32">
        <f t="shared" si="3"/>
        <v>0</v>
      </c>
      <c r="E37" s="33">
        <f>+J37+N37+R37+V37+Z37+AD37+AH37</f>
        <v>3</v>
      </c>
      <c r="F37" s="32"/>
      <c r="G37" s="32"/>
      <c r="H37" s="32"/>
      <c r="I37" s="32"/>
      <c r="J37" s="32"/>
      <c r="K37" s="32">
        <v>2</v>
      </c>
      <c r="L37" s="32">
        <v>0</v>
      </c>
      <c r="M37" s="32" t="s">
        <v>20</v>
      </c>
      <c r="N37" s="32">
        <v>3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spans="1:34" ht="15.75" x14ac:dyDescent="0.25">
      <c r="A38" s="41" t="s">
        <v>53</v>
      </c>
      <c r="B38" s="42"/>
      <c r="C38" s="42"/>
      <c r="D38" s="43"/>
      <c r="E38" s="33">
        <f>SUM(E39:E53)</f>
        <v>69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1:34" ht="15.75" x14ac:dyDescent="0.25">
      <c r="A39" s="31" t="s">
        <v>54</v>
      </c>
      <c r="B39" s="32">
        <f t="shared" ref="B39:B53" si="4">SUM(C39:D39)</f>
        <v>84</v>
      </c>
      <c r="C39" s="32">
        <v>28</v>
      </c>
      <c r="D39" s="32">
        <v>56</v>
      </c>
      <c r="E39" s="33">
        <f t="shared" ref="E39:E53" si="5">+J39+N39+R39+V39+Z39+AD39+AH39</f>
        <v>7</v>
      </c>
      <c r="F39" s="32" t="s">
        <v>55</v>
      </c>
      <c r="G39" s="32"/>
      <c r="H39" s="32"/>
      <c r="I39" s="32"/>
      <c r="J39" s="32"/>
      <c r="K39" s="32"/>
      <c r="L39" s="32"/>
      <c r="M39" s="32"/>
      <c r="N39" s="32"/>
      <c r="O39" s="32">
        <v>2</v>
      </c>
      <c r="P39" s="32">
        <v>4</v>
      </c>
      <c r="Q39" s="32" t="s">
        <v>20</v>
      </c>
      <c r="R39" s="32">
        <v>7</v>
      </c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</row>
    <row r="40" spans="1:34" ht="15.75" x14ac:dyDescent="0.25">
      <c r="A40" s="31" t="s">
        <v>56</v>
      </c>
      <c r="B40" s="32">
        <f t="shared" si="4"/>
        <v>56</v>
      </c>
      <c r="C40" s="32">
        <v>28</v>
      </c>
      <c r="D40" s="32">
        <v>28</v>
      </c>
      <c r="E40" s="33">
        <f t="shared" si="5"/>
        <v>5</v>
      </c>
      <c r="F40" s="32" t="s">
        <v>57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>
        <v>2</v>
      </c>
      <c r="T40" s="32">
        <v>2</v>
      </c>
      <c r="U40" s="32" t="s">
        <v>20</v>
      </c>
      <c r="V40" s="32">
        <v>5</v>
      </c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spans="1:34" ht="31.5" x14ac:dyDescent="0.25">
      <c r="A41" s="31" t="s">
        <v>58</v>
      </c>
      <c r="B41" s="32">
        <f t="shared" si="4"/>
        <v>70</v>
      </c>
      <c r="C41" s="32">
        <v>28</v>
      </c>
      <c r="D41" s="32">
        <v>42</v>
      </c>
      <c r="E41" s="33">
        <f t="shared" si="5"/>
        <v>6</v>
      </c>
      <c r="F41" s="32" t="s">
        <v>59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>
        <v>2</v>
      </c>
      <c r="X41" s="32">
        <v>3</v>
      </c>
      <c r="Y41" s="32" t="s">
        <v>42</v>
      </c>
      <c r="Z41" s="32">
        <v>6</v>
      </c>
      <c r="AA41" s="32"/>
      <c r="AB41" s="32"/>
      <c r="AC41" s="32"/>
      <c r="AD41" s="32"/>
      <c r="AE41" s="32"/>
      <c r="AF41" s="32"/>
      <c r="AG41" s="32"/>
      <c r="AH41" s="32"/>
    </row>
    <row r="42" spans="1:34" ht="15.75" x14ac:dyDescent="0.25">
      <c r="A42" s="31" t="s">
        <v>60</v>
      </c>
      <c r="B42" s="32">
        <f t="shared" si="4"/>
        <v>56</v>
      </c>
      <c r="C42" s="32">
        <v>28</v>
      </c>
      <c r="D42" s="32">
        <v>28</v>
      </c>
      <c r="E42" s="33">
        <f t="shared" si="5"/>
        <v>5</v>
      </c>
      <c r="F42" s="32" t="s">
        <v>31</v>
      </c>
      <c r="G42" s="32"/>
      <c r="H42" s="32"/>
      <c r="I42" s="32"/>
      <c r="J42" s="32"/>
      <c r="K42" s="32"/>
      <c r="L42" s="32"/>
      <c r="M42" s="32"/>
      <c r="N42" s="32"/>
      <c r="O42" s="32">
        <v>2</v>
      </c>
      <c r="P42" s="32">
        <v>2</v>
      </c>
      <c r="Q42" s="32" t="s">
        <v>18</v>
      </c>
      <c r="R42" s="32">
        <v>5</v>
      </c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spans="1:34" ht="15.75" x14ac:dyDescent="0.25">
      <c r="A43" s="31" t="s">
        <v>61</v>
      </c>
      <c r="B43" s="32">
        <f t="shared" si="4"/>
        <v>56</v>
      </c>
      <c r="C43" s="32">
        <v>28</v>
      </c>
      <c r="D43" s="32">
        <v>28</v>
      </c>
      <c r="E43" s="33">
        <f t="shared" si="5"/>
        <v>5</v>
      </c>
      <c r="F43" s="32" t="s">
        <v>60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>
        <v>2</v>
      </c>
      <c r="T43" s="32">
        <v>2</v>
      </c>
      <c r="U43" s="32" t="s">
        <v>20</v>
      </c>
      <c r="V43" s="32">
        <v>5</v>
      </c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spans="1:34" ht="15.75" x14ac:dyDescent="0.25">
      <c r="A44" s="31" t="s">
        <v>62</v>
      </c>
      <c r="B44" s="32">
        <f t="shared" si="4"/>
        <v>56</v>
      </c>
      <c r="C44" s="32">
        <v>28</v>
      </c>
      <c r="D44" s="32">
        <v>28</v>
      </c>
      <c r="E44" s="33">
        <f t="shared" si="5"/>
        <v>5</v>
      </c>
      <c r="F44" s="32" t="s">
        <v>57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>
        <v>2</v>
      </c>
      <c r="T44" s="32">
        <v>2</v>
      </c>
      <c r="U44" s="32" t="s">
        <v>20</v>
      </c>
      <c r="V44" s="32">
        <v>5</v>
      </c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spans="1:34" ht="15.75" x14ac:dyDescent="0.25">
      <c r="A45" s="31" t="s">
        <v>63</v>
      </c>
      <c r="B45" s="32">
        <f t="shared" si="4"/>
        <v>28</v>
      </c>
      <c r="C45" s="32">
        <v>14</v>
      </c>
      <c r="D45" s="32">
        <v>14</v>
      </c>
      <c r="E45" s="33">
        <f t="shared" si="5"/>
        <v>3</v>
      </c>
      <c r="F45" s="32" t="s">
        <v>57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>
        <v>1</v>
      </c>
      <c r="X45" s="32">
        <v>1</v>
      </c>
      <c r="Y45" s="32" t="s">
        <v>18</v>
      </c>
      <c r="Z45" s="32">
        <v>3</v>
      </c>
      <c r="AA45" s="32"/>
      <c r="AB45" s="32"/>
      <c r="AC45" s="32"/>
      <c r="AD45" s="32"/>
      <c r="AE45" s="32"/>
      <c r="AF45" s="32"/>
      <c r="AG45" s="32"/>
      <c r="AH45" s="32"/>
    </row>
    <row r="46" spans="1:34" ht="31.5" x14ac:dyDescent="0.25">
      <c r="A46" s="31" t="s">
        <v>64</v>
      </c>
      <c r="B46" s="32">
        <f t="shared" si="4"/>
        <v>56</v>
      </c>
      <c r="C46" s="32">
        <v>28</v>
      </c>
      <c r="D46" s="32">
        <v>28</v>
      </c>
      <c r="E46" s="33">
        <f t="shared" si="5"/>
        <v>5</v>
      </c>
      <c r="F46" s="32" t="s">
        <v>65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>
        <v>2</v>
      </c>
      <c r="X46" s="32">
        <v>2</v>
      </c>
      <c r="Y46" s="32" t="s">
        <v>20</v>
      </c>
      <c r="Z46" s="32">
        <v>5</v>
      </c>
      <c r="AA46" s="32"/>
      <c r="AB46" s="32"/>
      <c r="AC46" s="32"/>
      <c r="AD46" s="32"/>
      <c r="AE46" s="32"/>
      <c r="AF46" s="32"/>
      <c r="AG46" s="32"/>
      <c r="AH46" s="32"/>
    </row>
    <row r="47" spans="1:34" ht="15.75" x14ac:dyDescent="0.25">
      <c r="A47" s="31" t="s">
        <v>66</v>
      </c>
      <c r="B47" s="32">
        <f t="shared" si="4"/>
        <v>56</v>
      </c>
      <c r="C47" s="32">
        <v>28</v>
      </c>
      <c r="D47" s="32">
        <v>28</v>
      </c>
      <c r="E47" s="33">
        <f t="shared" si="5"/>
        <v>5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>
        <v>2</v>
      </c>
      <c r="X47" s="32">
        <v>2</v>
      </c>
      <c r="Y47" s="32" t="s">
        <v>20</v>
      </c>
      <c r="Z47" s="32">
        <v>5</v>
      </c>
      <c r="AA47" s="33"/>
      <c r="AB47" s="33"/>
      <c r="AC47" s="33"/>
      <c r="AD47" s="33"/>
      <c r="AE47" s="33"/>
      <c r="AF47" s="33"/>
      <c r="AG47" s="33"/>
      <c r="AH47" s="33"/>
    </row>
    <row r="48" spans="1:34" ht="15.75" x14ac:dyDescent="0.25">
      <c r="A48" s="31" t="s">
        <v>67</v>
      </c>
      <c r="B48" s="32">
        <f t="shared" si="4"/>
        <v>28</v>
      </c>
      <c r="C48" s="32">
        <f t="shared" ref="C48" si="6">(G48+K48+O48+S48+W48+AA48)*15</f>
        <v>0</v>
      </c>
      <c r="D48" s="32">
        <v>28</v>
      </c>
      <c r="E48" s="33">
        <f t="shared" si="5"/>
        <v>4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>
        <v>0</v>
      </c>
      <c r="AB48" s="32">
        <v>2</v>
      </c>
      <c r="AC48" s="32" t="s">
        <v>18</v>
      </c>
      <c r="AD48" s="32">
        <v>4</v>
      </c>
      <c r="AE48" s="32"/>
      <c r="AF48" s="32"/>
      <c r="AG48" s="32"/>
      <c r="AH48" s="32"/>
    </row>
    <row r="49" spans="1:34" ht="15.75" x14ac:dyDescent="0.25">
      <c r="A49" s="31" t="s">
        <v>68</v>
      </c>
      <c r="B49" s="32">
        <f t="shared" si="4"/>
        <v>56</v>
      </c>
      <c r="C49" s="32">
        <v>28</v>
      </c>
      <c r="D49" s="32">
        <v>28</v>
      </c>
      <c r="E49" s="33">
        <f t="shared" si="5"/>
        <v>5</v>
      </c>
      <c r="F49" s="32" t="s">
        <v>69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>
        <v>2</v>
      </c>
      <c r="AB49" s="32">
        <v>2</v>
      </c>
      <c r="AC49" s="32" t="s">
        <v>42</v>
      </c>
      <c r="AD49" s="32">
        <v>5</v>
      </c>
      <c r="AE49" s="32"/>
      <c r="AF49" s="32"/>
      <c r="AG49" s="32"/>
      <c r="AH49" s="32"/>
    </row>
    <row r="50" spans="1:34" ht="15.75" x14ac:dyDescent="0.25">
      <c r="A50" s="31" t="s">
        <v>70</v>
      </c>
      <c r="B50" s="32">
        <f t="shared" si="4"/>
        <v>56</v>
      </c>
      <c r="C50" s="32">
        <v>28</v>
      </c>
      <c r="D50" s="32">
        <v>28</v>
      </c>
      <c r="E50" s="33">
        <f t="shared" si="5"/>
        <v>4</v>
      </c>
      <c r="F50" s="32" t="s">
        <v>55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>
        <v>2</v>
      </c>
      <c r="AB50" s="32">
        <v>2</v>
      </c>
      <c r="AC50" s="32" t="s">
        <v>20</v>
      </c>
      <c r="AD50" s="32">
        <v>4</v>
      </c>
      <c r="AE50" s="32"/>
      <c r="AF50" s="32"/>
      <c r="AG50" s="32"/>
      <c r="AH50" s="32"/>
    </row>
    <row r="51" spans="1:34" ht="15.75" x14ac:dyDescent="0.25">
      <c r="A51" s="31" t="s">
        <v>71</v>
      </c>
      <c r="B51" s="32">
        <f t="shared" si="4"/>
        <v>56</v>
      </c>
      <c r="C51" s="32">
        <v>28</v>
      </c>
      <c r="D51" s="32">
        <v>28</v>
      </c>
      <c r="E51" s="33">
        <f t="shared" si="5"/>
        <v>4</v>
      </c>
      <c r="F51" s="32" t="s">
        <v>57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>
        <v>2</v>
      </c>
      <c r="AB51" s="32">
        <v>2</v>
      </c>
      <c r="AC51" s="32" t="s">
        <v>20</v>
      </c>
      <c r="AD51" s="32">
        <v>4</v>
      </c>
      <c r="AE51" s="32"/>
      <c r="AF51" s="32"/>
      <c r="AG51" s="32"/>
      <c r="AH51" s="32"/>
    </row>
    <row r="52" spans="1:34" ht="15.75" x14ac:dyDescent="0.25">
      <c r="A52" s="31" t="s">
        <v>72</v>
      </c>
      <c r="B52" s="32">
        <f t="shared" si="4"/>
        <v>42</v>
      </c>
      <c r="C52" s="32">
        <v>14</v>
      </c>
      <c r="D52" s="32">
        <v>28</v>
      </c>
      <c r="E52" s="33">
        <f t="shared" si="5"/>
        <v>3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>
        <v>1</v>
      </c>
      <c r="AB52" s="32">
        <v>2</v>
      </c>
      <c r="AC52" s="32" t="s">
        <v>18</v>
      </c>
      <c r="AD52" s="32">
        <v>3</v>
      </c>
      <c r="AE52" s="32"/>
      <c r="AF52" s="32"/>
      <c r="AG52" s="32"/>
      <c r="AH52" s="32"/>
    </row>
    <row r="53" spans="1:34" ht="15.75" x14ac:dyDescent="0.25">
      <c r="A53" s="31" t="s">
        <v>73</v>
      </c>
      <c r="B53" s="32">
        <f t="shared" si="4"/>
        <v>28</v>
      </c>
      <c r="C53" s="32">
        <v>28</v>
      </c>
      <c r="D53" s="32">
        <v>0</v>
      </c>
      <c r="E53" s="33">
        <f t="shared" si="5"/>
        <v>3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>
        <v>2</v>
      </c>
      <c r="AB53" s="32">
        <v>0</v>
      </c>
      <c r="AC53" s="32" t="s">
        <v>20</v>
      </c>
      <c r="AD53" s="32">
        <v>3</v>
      </c>
      <c r="AE53" s="32"/>
      <c r="AF53" s="32"/>
      <c r="AG53" s="32"/>
      <c r="AH53" s="32"/>
    </row>
    <row r="54" spans="1:34" ht="15.75" x14ac:dyDescent="0.25">
      <c r="A54" s="44" t="s">
        <v>74</v>
      </c>
      <c r="B54" s="33">
        <f>SUM(B9:B53)</f>
        <v>2044</v>
      </c>
      <c r="C54" s="33">
        <f>SUM(C9:C53)</f>
        <v>1008</v>
      </c>
      <c r="D54" s="33">
        <f>SUM(D9:D53)</f>
        <v>1036</v>
      </c>
      <c r="E54" s="33">
        <f>+E8+E33+E38</f>
        <v>169</v>
      </c>
      <c r="F54" s="32"/>
      <c r="G54" s="33">
        <f t="shared" ref="G54:AH54" si="7">SUM(G9:G53)</f>
        <v>12</v>
      </c>
      <c r="H54" s="33">
        <f t="shared" si="7"/>
        <v>8</v>
      </c>
      <c r="I54" s="33">
        <f t="shared" si="7"/>
        <v>0</v>
      </c>
      <c r="J54" s="33">
        <f t="shared" si="7"/>
        <v>26</v>
      </c>
      <c r="K54" s="33">
        <f t="shared" si="7"/>
        <v>13</v>
      </c>
      <c r="L54" s="33">
        <f t="shared" si="7"/>
        <v>14</v>
      </c>
      <c r="M54" s="33">
        <f t="shared" si="7"/>
        <v>0</v>
      </c>
      <c r="N54" s="33">
        <v>30</v>
      </c>
      <c r="O54" s="33">
        <f t="shared" si="7"/>
        <v>10</v>
      </c>
      <c r="P54" s="33">
        <f t="shared" si="7"/>
        <v>15</v>
      </c>
      <c r="Q54" s="33">
        <f t="shared" si="7"/>
        <v>0</v>
      </c>
      <c r="R54" s="33">
        <f t="shared" si="7"/>
        <v>27</v>
      </c>
      <c r="S54" s="33">
        <f t="shared" si="7"/>
        <v>14</v>
      </c>
      <c r="T54" s="33">
        <v>14</v>
      </c>
      <c r="U54" s="33">
        <f t="shared" si="7"/>
        <v>0</v>
      </c>
      <c r="V54" s="33">
        <v>32</v>
      </c>
      <c r="W54" s="33">
        <v>12</v>
      </c>
      <c r="X54" s="33">
        <v>11</v>
      </c>
      <c r="Y54" s="33">
        <f t="shared" si="7"/>
        <v>0</v>
      </c>
      <c r="Z54" s="33">
        <v>28</v>
      </c>
      <c r="AA54" s="33">
        <f t="shared" si="7"/>
        <v>11</v>
      </c>
      <c r="AB54" s="33">
        <v>11</v>
      </c>
      <c r="AC54" s="33">
        <f t="shared" si="7"/>
        <v>0</v>
      </c>
      <c r="AD54" s="33">
        <f t="shared" si="7"/>
        <v>26</v>
      </c>
      <c r="AE54" s="33">
        <f t="shared" si="7"/>
        <v>0</v>
      </c>
      <c r="AF54" s="33">
        <f t="shared" si="7"/>
        <v>0</v>
      </c>
      <c r="AG54" s="33">
        <f t="shared" si="7"/>
        <v>0</v>
      </c>
      <c r="AH54" s="33">
        <f t="shared" si="7"/>
        <v>0</v>
      </c>
    </row>
    <row r="55" spans="1:34" ht="15.75" x14ac:dyDescent="0.25">
      <c r="A55" s="45"/>
      <c r="B55" s="45"/>
      <c r="C55" s="45"/>
      <c r="D55" s="45"/>
      <c r="E55" s="46"/>
      <c r="F55" s="32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</row>
    <row r="56" spans="1:34" ht="15.75" x14ac:dyDescent="0.25">
      <c r="A56" s="34" t="s">
        <v>75</v>
      </c>
      <c r="B56" s="47"/>
      <c r="C56" s="35"/>
      <c r="D56" s="32"/>
      <c r="E56" s="33"/>
      <c r="F56" s="32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9"/>
      <c r="AF56" s="49"/>
      <c r="AG56" s="49"/>
      <c r="AH56" s="49"/>
    </row>
    <row r="57" spans="1:34" ht="15.75" x14ac:dyDescent="0.25">
      <c r="A57" s="34" t="s">
        <v>76</v>
      </c>
      <c r="B57" s="47">
        <f t="shared" ref="B57:B64" si="8">C57+D57</f>
        <v>28</v>
      </c>
      <c r="C57" s="35">
        <v>28</v>
      </c>
      <c r="D57" s="32">
        <f t="shared" ref="C57:D62" si="9">(H57+L57+P57+T57+X57+AB57)*15</f>
        <v>0</v>
      </c>
      <c r="E57" s="33">
        <f t="shared" ref="E57:E64" si="10">+J57+N57+R57+V57+Z57+AD57+AH57</f>
        <v>3</v>
      </c>
      <c r="F57" s="32"/>
      <c r="G57" s="48">
        <v>2</v>
      </c>
      <c r="H57" s="48">
        <v>0</v>
      </c>
      <c r="I57" s="48" t="s">
        <v>20</v>
      </c>
      <c r="J57" s="48">
        <v>3</v>
      </c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9"/>
      <c r="AF57" s="49"/>
      <c r="AG57" s="49"/>
      <c r="AH57" s="49"/>
    </row>
    <row r="58" spans="1:34" ht="15.75" x14ac:dyDescent="0.25">
      <c r="A58" s="34" t="s">
        <v>77</v>
      </c>
      <c r="B58" s="47">
        <f t="shared" si="8"/>
        <v>28</v>
      </c>
      <c r="C58" s="35">
        <v>28</v>
      </c>
      <c r="D58" s="32">
        <f t="shared" si="9"/>
        <v>0</v>
      </c>
      <c r="E58" s="33">
        <f t="shared" si="10"/>
        <v>3</v>
      </c>
      <c r="F58" s="32"/>
      <c r="G58" s="48"/>
      <c r="H58" s="48"/>
      <c r="I58" s="48"/>
      <c r="J58" s="48"/>
      <c r="K58" s="48"/>
      <c r="L58" s="48"/>
      <c r="M58" s="48"/>
      <c r="N58" s="48"/>
      <c r="O58" s="48">
        <v>2</v>
      </c>
      <c r="P58" s="48">
        <v>0</v>
      </c>
      <c r="Q58" s="48" t="s">
        <v>20</v>
      </c>
      <c r="R58" s="48">
        <v>3</v>
      </c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9"/>
      <c r="AF58" s="49"/>
      <c r="AG58" s="49"/>
      <c r="AH58" s="49"/>
    </row>
    <row r="59" spans="1:34" ht="15.75" x14ac:dyDescent="0.25">
      <c r="A59" s="34" t="s">
        <v>78</v>
      </c>
      <c r="B59" s="47">
        <f t="shared" si="8"/>
        <v>56</v>
      </c>
      <c r="C59" s="35">
        <f t="shared" si="9"/>
        <v>0</v>
      </c>
      <c r="D59" s="32">
        <v>56</v>
      </c>
      <c r="E59" s="33">
        <f t="shared" si="10"/>
        <v>4</v>
      </c>
      <c r="F59" s="32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>
        <v>0</v>
      </c>
      <c r="X59" s="48">
        <v>2</v>
      </c>
      <c r="Y59" s="48" t="s">
        <v>18</v>
      </c>
      <c r="Z59" s="48">
        <v>2</v>
      </c>
      <c r="AA59" s="48">
        <v>0</v>
      </c>
      <c r="AB59" s="48">
        <v>2</v>
      </c>
      <c r="AC59" s="48" t="s">
        <v>18</v>
      </c>
      <c r="AD59" s="48">
        <v>2</v>
      </c>
      <c r="AE59" s="49"/>
      <c r="AF59" s="49"/>
      <c r="AG59" s="49"/>
      <c r="AH59" s="49"/>
    </row>
    <row r="60" spans="1:34" ht="15.75" x14ac:dyDescent="0.25">
      <c r="A60" s="50" t="s">
        <v>79</v>
      </c>
      <c r="B60" s="51">
        <f t="shared" si="8"/>
        <v>28</v>
      </c>
      <c r="C60" s="52">
        <f t="shared" si="9"/>
        <v>0</v>
      </c>
      <c r="D60" s="53">
        <v>28</v>
      </c>
      <c r="E60" s="54">
        <v>1</v>
      </c>
      <c r="F60" s="53"/>
      <c r="G60" s="55">
        <v>0</v>
      </c>
      <c r="H60" s="55">
        <v>2</v>
      </c>
      <c r="I60" s="55" t="s">
        <v>18</v>
      </c>
      <c r="J60" s="55">
        <v>1</v>
      </c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9"/>
      <c r="AF60" s="49"/>
      <c r="AG60" s="49"/>
      <c r="AH60" s="49"/>
    </row>
    <row r="61" spans="1:34" ht="15.75" x14ac:dyDescent="0.25">
      <c r="A61" s="34" t="s">
        <v>80</v>
      </c>
      <c r="B61" s="47">
        <f t="shared" si="8"/>
        <v>28</v>
      </c>
      <c r="C61" s="35">
        <f t="shared" si="9"/>
        <v>0</v>
      </c>
      <c r="D61" s="32">
        <v>28</v>
      </c>
      <c r="E61" s="56">
        <v>1</v>
      </c>
      <c r="F61" s="32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32">
        <v>0</v>
      </c>
      <c r="X61" s="32">
        <v>2</v>
      </c>
      <c r="Y61" s="32" t="s">
        <v>18</v>
      </c>
      <c r="Z61" s="57">
        <v>1</v>
      </c>
      <c r="AA61" s="32"/>
      <c r="AB61" s="32"/>
      <c r="AC61" s="32"/>
      <c r="AD61" s="32"/>
      <c r="AE61" s="32"/>
      <c r="AF61" s="32"/>
      <c r="AG61" s="32"/>
      <c r="AH61" s="32"/>
    </row>
    <row r="62" spans="1:34" ht="15.75" x14ac:dyDescent="0.25">
      <c r="A62" s="34" t="s">
        <v>81</v>
      </c>
      <c r="B62" s="47">
        <f t="shared" si="8"/>
        <v>56</v>
      </c>
      <c r="C62" s="35">
        <f t="shared" si="9"/>
        <v>0</v>
      </c>
      <c r="D62" s="32">
        <v>56</v>
      </c>
      <c r="E62" s="33">
        <v>2</v>
      </c>
      <c r="F62" s="32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32"/>
      <c r="X62" s="32"/>
      <c r="Y62" s="32"/>
      <c r="Z62" s="32" t="s">
        <v>82</v>
      </c>
      <c r="AA62" s="32">
        <v>0</v>
      </c>
      <c r="AB62" s="32">
        <v>4</v>
      </c>
      <c r="AC62" s="32" t="s">
        <v>18</v>
      </c>
      <c r="AD62" s="32">
        <v>2</v>
      </c>
      <c r="AE62" s="32"/>
      <c r="AF62" s="32"/>
      <c r="AG62" s="32"/>
      <c r="AH62" s="32"/>
    </row>
    <row r="63" spans="1:34" ht="15.75" x14ac:dyDescent="0.25">
      <c r="A63" s="34" t="s">
        <v>83</v>
      </c>
      <c r="B63" s="47">
        <f t="shared" si="8"/>
        <v>84</v>
      </c>
      <c r="C63" s="35">
        <f>(G63+K63+O63+S63+W63+AA63+AE63)*15</f>
        <v>0</v>
      </c>
      <c r="D63" s="32">
        <v>84</v>
      </c>
      <c r="E63" s="33">
        <f t="shared" si="10"/>
        <v>7</v>
      </c>
      <c r="F63" s="32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32"/>
      <c r="X63" s="32"/>
      <c r="Y63" s="32"/>
      <c r="Z63" s="32"/>
      <c r="AA63" s="32"/>
      <c r="AB63" s="32"/>
      <c r="AC63" s="32"/>
      <c r="AD63" s="32"/>
      <c r="AE63" s="32">
        <v>0</v>
      </c>
      <c r="AF63" s="32">
        <v>6</v>
      </c>
      <c r="AG63" s="32" t="s">
        <v>18</v>
      </c>
      <c r="AH63" s="32">
        <v>7</v>
      </c>
    </row>
    <row r="64" spans="1:34" ht="15.75" x14ac:dyDescent="0.25">
      <c r="A64" s="34" t="s">
        <v>84</v>
      </c>
      <c r="B64" s="47">
        <f t="shared" si="8"/>
        <v>560</v>
      </c>
      <c r="C64" s="35">
        <f>(G64+K64+O64+S64+W64+AA64+AE64)*15</f>
        <v>0</v>
      </c>
      <c r="D64" s="32">
        <v>560</v>
      </c>
      <c r="E64" s="33">
        <f t="shared" si="10"/>
        <v>20</v>
      </c>
      <c r="F64" s="32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32"/>
      <c r="X64" s="32"/>
      <c r="Y64" s="32"/>
      <c r="Z64" s="32"/>
      <c r="AA64" s="32"/>
      <c r="AB64" s="32"/>
      <c r="AC64" s="32"/>
      <c r="AD64" s="32"/>
      <c r="AE64" s="32">
        <v>0</v>
      </c>
      <c r="AF64" s="32">
        <v>40</v>
      </c>
      <c r="AG64" s="32" t="s">
        <v>18</v>
      </c>
      <c r="AH64" s="32">
        <v>20</v>
      </c>
    </row>
    <row r="65" spans="1:34" ht="15.75" x14ac:dyDescent="0.25">
      <c r="A65" s="44" t="s">
        <v>74</v>
      </c>
      <c r="B65" s="33">
        <f>SUM(B56:B64)</f>
        <v>868</v>
      </c>
      <c r="C65" s="33">
        <f>SUM(C56:C64)</f>
        <v>56</v>
      </c>
      <c r="D65" s="33">
        <f>SUM(D56:D64)</f>
        <v>812</v>
      </c>
      <c r="E65" s="33">
        <f>SUM(E56:E64)</f>
        <v>41</v>
      </c>
      <c r="F65" s="48"/>
      <c r="G65" s="49">
        <f t="shared" ref="G65:AH65" si="11">SUM(G56:G64)+G54</f>
        <v>14</v>
      </c>
      <c r="H65" s="49">
        <f t="shared" si="11"/>
        <v>10</v>
      </c>
      <c r="I65" s="49">
        <f t="shared" si="11"/>
        <v>0</v>
      </c>
      <c r="J65" s="49">
        <f t="shared" si="11"/>
        <v>30</v>
      </c>
      <c r="K65" s="32">
        <f t="shared" si="11"/>
        <v>13</v>
      </c>
      <c r="L65" s="32">
        <f t="shared" si="11"/>
        <v>14</v>
      </c>
      <c r="M65" s="32">
        <f t="shared" si="11"/>
        <v>0</v>
      </c>
      <c r="N65" s="33">
        <v>30</v>
      </c>
      <c r="O65" s="32">
        <f t="shared" si="11"/>
        <v>12</v>
      </c>
      <c r="P65" s="32">
        <f t="shared" si="11"/>
        <v>15</v>
      </c>
      <c r="Q65" s="32">
        <f t="shared" si="11"/>
        <v>0</v>
      </c>
      <c r="R65" s="49">
        <f t="shared" si="11"/>
        <v>30</v>
      </c>
      <c r="S65" s="32">
        <f t="shared" si="11"/>
        <v>14</v>
      </c>
      <c r="T65" s="33">
        <v>14</v>
      </c>
      <c r="U65" s="32">
        <f t="shared" si="11"/>
        <v>0</v>
      </c>
      <c r="V65" s="33">
        <v>32</v>
      </c>
      <c r="W65" s="48">
        <f>SUM(W54:W62)</f>
        <v>12</v>
      </c>
      <c r="X65" s="48">
        <f>SUM(X54:X62)</f>
        <v>15</v>
      </c>
      <c r="Y65" s="32">
        <f t="shared" si="11"/>
        <v>0</v>
      </c>
      <c r="Z65" s="49">
        <f>SUM(Z54:Z62)</f>
        <v>31</v>
      </c>
      <c r="AA65" s="32">
        <f t="shared" si="11"/>
        <v>11</v>
      </c>
      <c r="AB65" s="32">
        <f t="shared" si="11"/>
        <v>17</v>
      </c>
      <c r="AC65" s="32">
        <f t="shared" si="11"/>
        <v>0</v>
      </c>
      <c r="AD65" s="49">
        <f t="shared" si="11"/>
        <v>30</v>
      </c>
      <c r="AE65" s="32">
        <f t="shared" si="11"/>
        <v>0</v>
      </c>
      <c r="AF65" s="32">
        <f t="shared" si="11"/>
        <v>46</v>
      </c>
      <c r="AG65" s="32">
        <f t="shared" si="11"/>
        <v>0</v>
      </c>
      <c r="AH65" s="49">
        <f t="shared" si="11"/>
        <v>27</v>
      </c>
    </row>
    <row r="66" spans="1:34" ht="15.75" x14ac:dyDescent="0.25">
      <c r="A66" s="1"/>
      <c r="B66" s="33">
        <f>+B54+B65</f>
        <v>2912</v>
      </c>
      <c r="C66" s="33">
        <f>+C54+C65</f>
        <v>1064</v>
      </c>
      <c r="D66" s="33">
        <f>+D54+D65</f>
        <v>1848</v>
      </c>
      <c r="E66" s="33">
        <f>+E54+E65</f>
        <v>210</v>
      </c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5.75" x14ac:dyDescent="0.25">
      <c r="A67" s="1"/>
      <c r="B67" s="2"/>
      <c r="C67" s="2"/>
      <c r="D67" s="2"/>
      <c r="E67" s="58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5.75" x14ac:dyDescent="0.25">
      <c r="A68" s="1"/>
      <c r="B68" s="59">
        <f>SUM(C68:D68)</f>
        <v>1</v>
      </c>
      <c r="C68" s="59">
        <f>+C66/B66</f>
        <v>0.36538461538461536</v>
      </c>
      <c r="D68" s="59">
        <f>+D66/B66</f>
        <v>0.63461538461538458</v>
      </c>
      <c r="E68" s="58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5.75" x14ac:dyDescent="0.25">
      <c r="A69" s="1"/>
      <c r="B69" s="2"/>
      <c r="C69" s="2"/>
      <c r="D69" s="2"/>
      <c r="E69" s="58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5.75" x14ac:dyDescent="0.25">
      <c r="A70" s="1"/>
      <c r="B70" s="60" t="s">
        <v>85</v>
      </c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5.75" x14ac:dyDescent="0.25">
      <c r="A71" s="1"/>
      <c r="B71" s="2" t="s">
        <v>86</v>
      </c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5.75" x14ac:dyDescent="0.25">
      <c r="A72" s="1"/>
      <c r="B72" s="2" t="s">
        <v>87</v>
      </c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5.75" x14ac:dyDescent="0.25">
      <c r="A73" s="1"/>
      <c r="B73" s="2" t="s">
        <v>88</v>
      </c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5.75" x14ac:dyDescent="0.25">
      <c r="A74" s="1" t="s">
        <v>89</v>
      </c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5.75" x14ac:dyDescent="0.25">
      <c r="A75" s="1" t="s">
        <v>90</v>
      </c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</sheetData>
  <mergeCells count="30">
    <mergeCell ref="AE6:AH6"/>
    <mergeCell ref="A8:D8"/>
    <mergeCell ref="A33:D33"/>
    <mergeCell ref="A38:D38"/>
    <mergeCell ref="A55:D55"/>
    <mergeCell ref="G6:J6"/>
    <mergeCell ref="K6:N6"/>
    <mergeCell ref="O6:R6"/>
    <mergeCell ref="S6:V6"/>
    <mergeCell ref="W6:Z6"/>
    <mergeCell ref="AA6:AD6"/>
    <mergeCell ref="W4:AD4"/>
    <mergeCell ref="AE4:AH4"/>
    <mergeCell ref="G5:J5"/>
    <mergeCell ref="K5:N5"/>
    <mergeCell ref="O5:R5"/>
    <mergeCell ref="S5:V5"/>
    <mergeCell ref="W5:Z5"/>
    <mergeCell ref="AA5:AD5"/>
    <mergeCell ref="AE5:AH5"/>
    <mergeCell ref="A2:A7"/>
    <mergeCell ref="B2:E3"/>
    <mergeCell ref="F2:F7"/>
    <mergeCell ref="G2:AH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2025-06-30T08:38:48Z</dcterms:created>
  <dcterms:modified xsi:type="dcterms:W3CDTF">2025-06-30T08:39:16Z</dcterms:modified>
</cp:coreProperties>
</file>